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F:\CTICC Operations\CONFEX - 2025\Confex Folder - Templates 2025\2025\Exhibition Services Order Forms 2025\"/>
    </mc:Choice>
  </mc:AlternateContent>
  <xr:revisionPtr revIDLastSave="0" documentId="13_ncr:1_{AFBD494A-F2B2-4B36-B019-84CF196CF6EF}" xr6:coauthVersionLast="47" xr6:coauthVersionMax="47" xr10:uidLastSave="{00000000-0000-0000-0000-000000000000}"/>
  <bookViews>
    <workbookView xWindow="-120" yWindow="-16320" windowWidth="29040" windowHeight="15720" tabRatio="925" xr2:uid="{00000000-000D-0000-FFFF-FFFF00000000}"/>
  </bookViews>
  <sheets>
    <sheet name="Beverage Service Order Form" sheetId="22" r:id="rId1"/>
  </sheets>
  <definedNames>
    <definedName name="_xlnm.Print_Area" localSheetId="0">'Beverage Service Order Form'!$A$1:$G$167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3" i="22" l="1"/>
  <c r="G80" i="22"/>
  <c r="G56" i="22" l="1"/>
  <c r="G48" i="22"/>
  <c r="G108" i="22"/>
  <c r="G53" i="22"/>
  <c r="G46" i="22"/>
  <c r="G114" i="22"/>
  <c r="G115" i="22"/>
  <c r="G116" i="22"/>
  <c r="G143" i="22"/>
  <c r="G144" i="22"/>
  <c r="G57" i="22"/>
  <c r="G55" i="22"/>
  <c r="G54" i="22"/>
  <c r="G131" i="22"/>
  <c r="G132" i="22"/>
  <c r="G133" i="22"/>
  <c r="G134" i="22"/>
  <c r="G135" i="22"/>
  <c r="G136" i="22"/>
  <c r="G137" i="22"/>
  <c r="G138" i="22"/>
  <c r="G130" i="22"/>
  <c r="G120" i="22"/>
  <c r="G121" i="22"/>
  <c r="G122" i="22"/>
  <c r="G123" i="22"/>
  <c r="G124" i="22"/>
  <c r="G125" i="22"/>
  <c r="G126" i="22"/>
  <c r="G127" i="22"/>
  <c r="G76" i="22"/>
  <c r="G77" i="22"/>
  <c r="G78" i="22"/>
  <c r="G79" i="22"/>
  <c r="G100" i="22"/>
  <c r="G101" i="22"/>
  <c r="G92" i="22"/>
  <c r="B106" i="22"/>
  <c r="G106" i="22"/>
  <c r="G63" i="22"/>
  <c r="G69" i="22"/>
  <c r="G70" i="22"/>
  <c r="G71" i="22"/>
  <c r="G72" i="22"/>
  <c r="G73" i="22"/>
  <c r="G74" i="22"/>
  <c r="G64" i="22"/>
  <c r="G65" i="22"/>
  <c r="G66" i="22"/>
  <c r="G67" i="22"/>
  <c r="G68" i="22"/>
  <c r="G93" i="22"/>
  <c r="G90" i="22"/>
  <c r="G91" i="22"/>
  <c r="G94" i="22"/>
  <c r="G95" i="22"/>
  <c r="G154" i="22"/>
  <c r="G147" i="22"/>
  <c r="G152" i="22"/>
  <c r="G41" i="22"/>
  <c r="G39" i="22"/>
  <c r="G40" i="22"/>
  <c r="G42" i="22"/>
  <c r="G49" i="22"/>
  <c r="G47" i="22"/>
  <c r="G148" i="22"/>
  <c r="G109" i="22"/>
  <c r="B102" i="22"/>
  <c r="B105" i="22"/>
  <c r="G81" i="22"/>
  <c r="G75" i="22"/>
  <c r="G38" i="22"/>
  <c r="G146" i="22"/>
  <c r="G61" i="22"/>
  <c r="G119" i="22"/>
  <c r="G142" i="22"/>
  <c r="G145" i="22"/>
  <c r="G113" i="22"/>
  <c r="G102" i="22"/>
  <c r="G103" i="22"/>
  <c r="G104" i="22"/>
  <c r="G105" i="22"/>
  <c r="G107" i="22"/>
  <c r="G99" i="22"/>
  <c r="G86" i="22"/>
  <c r="G85" i="22"/>
  <c r="B103" i="22"/>
  <c r="B104" i="22"/>
  <c r="G37" i="22" l="1"/>
  <c r="G156" i="22" s="1"/>
  <c r="G157" i="22" l="1"/>
  <c r="G158" i="22" s="1"/>
  <c r="G160" i="22" s="1"/>
  <c r="G159" i="22" s="1"/>
</calcChain>
</file>

<file path=xl/sharedStrings.xml><?xml version="1.0" encoding="utf-8"?>
<sst xmlns="http://schemas.openxmlformats.org/spreadsheetml/2006/main" count="298" uniqueCount="179">
  <si>
    <t>Description</t>
  </si>
  <si>
    <t>750ml</t>
  </si>
  <si>
    <t>Stand/Room</t>
  </si>
  <si>
    <t>Delivery Date &amp; Time</t>
  </si>
  <si>
    <t>Devils Peak Craft Beer</t>
  </si>
  <si>
    <t>Email Address</t>
  </si>
  <si>
    <t>Dates Required</t>
  </si>
  <si>
    <t>Ice Cubes</t>
  </si>
  <si>
    <t>Office No</t>
  </si>
  <si>
    <t>Mobile No</t>
  </si>
  <si>
    <t>Event</t>
  </si>
  <si>
    <t>Servings Incl.</t>
  </si>
  <si>
    <t>Charged Per</t>
  </si>
  <si>
    <t>Total Cost</t>
  </si>
  <si>
    <t>300 cups</t>
  </si>
  <si>
    <t>200 cups</t>
  </si>
  <si>
    <t>120 cups</t>
  </si>
  <si>
    <t>Quantity Req</t>
  </si>
  <si>
    <t>ADDITIONAL ADD-ONS</t>
  </si>
  <si>
    <t>No of Days</t>
  </si>
  <si>
    <t>24 Pack (500ml)</t>
  </si>
  <si>
    <t>Hunters Dry</t>
  </si>
  <si>
    <t>Savannah Dry</t>
  </si>
  <si>
    <t>Jameson Whisky</t>
  </si>
  <si>
    <t>Barcardi Rum</t>
  </si>
  <si>
    <t>KWV 10 yr Brandy</t>
  </si>
  <si>
    <t>El Jimador Tequila</t>
  </si>
  <si>
    <t>750ml Bottle</t>
  </si>
  <si>
    <t>Bar Refrigerator</t>
  </si>
  <si>
    <t>Water Cooler Machine</t>
  </si>
  <si>
    <t xml:space="preserve">Subtotal </t>
  </si>
  <si>
    <t>20% Surcharge</t>
  </si>
  <si>
    <t>15% VAT Total</t>
  </si>
  <si>
    <t>Total</t>
  </si>
  <si>
    <t xml:space="preserve">Orders received after deadline date are subject to an additional 20% surcharge. </t>
  </si>
  <si>
    <t>Signature:</t>
  </si>
  <si>
    <t>Date:</t>
  </si>
  <si>
    <t>40 cups</t>
  </si>
  <si>
    <r>
      <rPr>
        <b/>
        <sz val="8"/>
        <color theme="1"/>
        <rFont val="Century Gothic"/>
        <family val="2"/>
      </rPr>
      <t xml:space="preserve">Urn of Coffee/Tea (40 cups)
</t>
    </r>
    <r>
      <rPr>
        <sz val="8"/>
        <color theme="1"/>
        <rFont val="Century Gothic"/>
        <family val="2"/>
      </rPr>
      <t xml:space="preserve">Incl. cups, saucers, teaspoons, tea bags, milk, white &amp; brown sugar sachets, and a Waiter for 4 consecutive hours. Anything thereafter will be charged for. </t>
    </r>
  </si>
  <si>
    <t>Cup</t>
  </si>
  <si>
    <t>18l Bottle</t>
  </si>
  <si>
    <t>Day</t>
  </si>
  <si>
    <t>Absolut Vodka</t>
  </si>
  <si>
    <t>per coffee pod</t>
  </si>
  <si>
    <t>Hour</t>
  </si>
  <si>
    <r>
      <t xml:space="preserve">1.   All orders are to be confirmed by no later than </t>
    </r>
    <r>
      <rPr>
        <b/>
        <sz val="8"/>
        <color theme="1"/>
        <rFont val="Century Gothic"/>
        <family val="2"/>
      </rPr>
      <t>14 working days</t>
    </r>
    <r>
      <rPr>
        <sz val="8"/>
        <color theme="1"/>
        <rFont val="Century Gothic"/>
        <family val="2"/>
      </rPr>
      <t>, prior to the commencement of the event.</t>
    </r>
  </si>
  <si>
    <t>8.   The corkage fee applicable will be at the sole discretion of CTICC management, and must be paid prior to the start of the event.</t>
  </si>
  <si>
    <t>Acceptance of Quotation (Incl. Terms &amp; Conditions)</t>
  </si>
  <si>
    <t>Doc No:</t>
  </si>
  <si>
    <t xml:space="preserve">Compiled by: </t>
  </si>
  <si>
    <r>
      <rPr>
        <b/>
        <sz val="8"/>
        <color theme="1"/>
        <rFont val="Century Gothic"/>
        <family val="1"/>
      </rPr>
      <t>Authorised by:</t>
    </r>
    <r>
      <rPr>
        <sz val="8"/>
        <color theme="1"/>
        <rFont val="Century Gothic"/>
        <family val="2"/>
      </rPr>
      <t xml:space="preserve">       </t>
    </r>
  </si>
  <si>
    <t>Company Name:</t>
  </si>
  <si>
    <t>Street Address:</t>
  </si>
  <si>
    <t>Postal Code:</t>
  </si>
  <si>
    <t>VAT No.:</t>
  </si>
  <si>
    <t>Authorised By:</t>
  </si>
  <si>
    <t>Quote Date:</t>
  </si>
  <si>
    <r>
      <t xml:space="preserve">TERMS &amp; CONDITIONS </t>
    </r>
    <r>
      <rPr>
        <sz val="10"/>
        <color theme="0"/>
        <rFont val="Century Gothic"/>
        <family val="2"/>
      </rPr>
      <t>(Please read carefully. The completion of this form implies understanding and acceptance of the below.)</t>
    </r>
  </si>
  <si>
    <t xml:space="preserve">12.  The provision of napkins, cutlery, crockery, and glassware is subject to the service booking of a waitron. </t>
  </si>
  <si>
    <r>
      <rPr>
        <sz val="8"/>
        <rFont val="Century Gothic"/>
        <family val="2"/>
      </rPr>
      <t xml:space="preserve">5.  </t>
    </r>
    <r>
      <rPr>
        <b/>
        <sz val="8"/>
        <rFont val="Century Gothic"/>
        <family val="2"/>
      </rPr>
      <t xml:space="preserve"> The CTICC is the sole provider of all food and beverage services.</t>
    </r>
  </si>
  <si>
    <r>
      <rPr>
        <sz val="8"/>
        <color theme="1"/>
        <rFont val="Century Gothic"/>
        <family val="1"/>
      </rPr>
      <t xml:space="preserve">15.  The CTICC Terms and Conditions can be viewed at </t>
    </r>
    <r>
      <rPr>
        <b/>
        <sz val="8"/>
        <color theme="1"/>
        <rFont val="Century Gothic"/>
        <family val="1"/>
      </rPr>
      <t>www.cticc.co.za/terms-conditions</t>
    </r>
    <r>
      <rPr>
        <sz val="8"/>
        <color theme="1"/>
        <rFont val="Century Gothic"/>
        <family val="1"/>
      </rPr>
      <t>.</t>
    </r>
  </si>
  <si>
    <t>Mineral Water (Still)</t>
  </si>
  <si>
    <t>Mineral Water (Sparkling)</t>
  </si>
  <si>
    <t>Subtotal (Incl. Surcharge)</t>
  </si>
  <si>
    <t>4.   All prices are subject to 15% VAT being charged, and are only valid for the 2024 calendar year.</t>
  </si>
  <si>
    <r>
      <t xml:space="preserve">2.   Payment has to be made a minimum of </t>
    </r>
    <r>
      <rPr>
        <b/>
        <sz val="8"/>
        <color theme="1"/>
        <rFont val="Century Gothic"/>
        <family val="2"/>
      </rPr>
      <t>7 working days prior</t>
    </r>
    <r>
      <rPr>
        <sz val="8"/>
        <color theme="1"/>
        <rFont val="Century Gothic"/>
        <family val="2"/>
      </rPr>
      <t xml:space="preserve">. Payment received after the deadline date, as well as additional orders, is subject to a </t>
    </r>
    <r>
      <rPr>
        <b/>
        <sz val="8"/>
        <color theme="1"/>
        <rFont val="Century Gothic"/>
        <family val="2"/>
      </rPr>
      <t>20% surcharge</t>
    </r>
    <r>
      <rPr>
        <sz val="8"/>
        <color theme="1"/>
        <rFont val="Century Gothic"/>
        <family val="2"/>
      </rPr>
      <t>.</t>
    </r>
  </si>
  <si>
    <r>
      <t xml:space="preserve">3.   Credit card transactions can only be processed on-site, with the card holder present. </t>
    </r>
    <r>
      <rPr>
        <b/>
        <sz val="8"/>
        <color theme="1"/>
        <rFont val="Century Gothic"/>
        <family val="2"/>
      </rPr>
      <t>No manual credit card payments are allowed</t>
    </r>
    <r>
      <rPr>
        <sz val="8"/>
        <color theme="1"/>
        <rFont val="Century Gothic"/>
        <family val="2"/>
      </rPr>
      <t>, due to security reasons.</t>
    </r>
  </si>
  <si>
    <r>
      <t xml:space="preserve">6.   Only in exceptional circumstances, where the CTICC is not able to provide a specific food or beverage product, will the CTICC management consider a client’s request to sell/serve food and beverage items on our premises. All special requests that require a deviation must be communicated to the Sales and Event Executive prior to the arrival on site, or alternatively the Conferences and Exhibition Services Department on </t>
    </r>
    <r>
      <rPr>
        <b/>
        <sz val="8"/>
        <color theme="1"/>
        <rFont val="Century Gothic"/>
        <family val="1"/>
      </rPr>
      <t>confex@cticc.co.za</t>
    </r>
    <r>
      <rPr>
        <sz val="8"/>
        <color theme="1"/>
        <rFont val="Century Gothic"/>
        <family val="2"/>
      </rPr>
      <t xml:space="preserve"> or +27 21 410 5000.</t>
    </r>
  </si>
  <si>
    <t>7.   In such exceptional circumstances, a corkage fee, on a per item basis, will apply to any and all food and beverage brought onto the premises. Exhibitors/Sponsors are NOT allowed to bring in their own Soft-drinks, Beers, Spirits or other Beverages into the venue, or arrange for its delivery by third parties.</t>
  </si>
  <si>
    <t>9.    Should your request be approved we require a Certificate of Acceptability for food services issued by the Department of Health which has to be handed to the CTICC prior to the commencement of the event.</t>
  </si>
  <si>
    <t>10.  On-site cooking requires detailed discussions and approvals to be issued by both the CTICC Food &amp; Beverage Department and the Health &amp; Safety Officer.</t>
  </si>
  <si>
    <t>11.  Under no circumstances will food items be returned for credit. Exhibitors are allowed to return sealed beverages to the Food &amp; Beverage department.</t>
  </si>
  <si>
    <t xml:space="preserve">13.  Once an order is confirmed and paid for, it is accepted as final confirmation. Only returns on unused sealed beverages will be accepted, unless otherwise agreed. Special request items will not be refunded. </t>
  </si>
  <si>
    <r>
      <t xml:space="preserve">14.  I hereby declare and confirm that I, as the individual representing my organisation, who is providing information irrevocably agree and understand that any/all information supplied or given to the Cape Town International Convention Centre SOC Ltd, is done so in terms of POPIA and in terms of this agreement and consent declaration. (Read more on POPIA here: </t>
    </r>
    <r>
      <rPr>
        <b/>
        <sz val="8"/>
        <color theme="1"/>
        <rFont val="Century Gothic"/>
        <family val="1"/>
      </rPr>
      <t>bit.ly/cticc_privacy</t>
    </r>
    <r>
      <rPr>
        <sz val="8"/>
        <color theme="1"/>
        <rFont val="Century Gothic"/>
        <family val="2"/>
      </rPr>
      <t xml:space="preserve">) </t>
    </r>
  </si>
  <si>
    <r>
      <t xml:space="preserve">Coffee Pods
</t>
    </r>
    <r>
      <rPr>
        <b/>
        <i/>
        <sz val="8"/>
        <color rgb="FF799AAB"/>
        <rFont val="Century Gothic"/>
        <family val="2"/>
      </rPr>
      <t>Environmentally friendly, biodegradable and compostable packaging</t>
    </r>
  </si>
  <si>
    <t>Barista</t>
  </si>
  <si>
    <t xml:space="preserve">Date Recieved:    </t>
  </si>
  <si>
    <t>No of Hours</t>
  </si>
  <si>
    <t>5kg Pack</t>
  </si>
  <si>
    <t xml:space="preserve">Castle Lite </t>
  </si>
  <si>
    <t xml:space="preserve">Heineken </t>
  </si>
  <si>
    <t xml:space="preserve">Carling Black Label </t>
  </si>
  <si>
    <t xml:space="preserve">Castle Larger </t>
  </si>
  <si>
    <t>6 Pack (330ml bottle)</t>
  </si>
  <si>
    <t>Coke</t>
  </si>
  <si>
    <t xml:space="preserve">Coke Zero </t>
  </si>
  <si>
    <t xml:space="preserve">Fanta Orange </t>
  </si>
  <si>
    <t xml:space="preserve">Sprite </t>
  </si>
  <si>
    <t>Sprite Zero</t>
  </si>
  <si>
    <t xml:space="preserve">Stoney (Ginger Beer) </t>
  </si>
  <si>
    <t>Appletiser</t>
  </si>
  <si>
    <t xml:space="preserve">Grapetiser </t>
  </si>
  <si>
    <t xml:space="preserve">Cappy Juice Orange </t>
  </si>
  <si>
    <t xml:space="preserve">Cappy  Juice Breakfast Blend </t>
  </si>
  <si>
    <t>Cappy Juice Apple</t>
  </si>
  <si>
    <t xml:space="preserve">Cappy Juice Tropical </t>
  </si>
  <si>
    <t>6 Pack (300ml)</t>
  </si>
  <si>
    <t>6 Pack (330ml)</t>
  </si>
  <si>
    <t xml:space="preserve">Schweppes Lemoande </t>
  </si>
  <si>
    <t xml:space="preserve">Schweppes Tonic Water </t>
  </si>
  <si>
    <t xml:space="preserve">Schweppes Dry Lemon </t>
  </si>
  <si>
    <t xml:space="preserve">Schweppes Gingerale </t>
  </si>
  <si>
    <t>Schweppes Soda Water</t>
  </si>
  <si>
    <t>6 Pack (200ml)</t>
  </si>
  <si>
    <t xml:space="preserve">Gordons Gin </t>
  </si>
  <si>
    <t>Inverroche Gin</t>
  </si>
  <si>
    <t xml:space="preserve">Red Bull </t>
  </si>
  <si>
    <t xml:space="preserve">Red Bull Sugar Free </t>
  </si>
  <si>
    <t>KWV 5 yr Brandy</t>
  </si>
  <si>
    <t xml:space="preserve">Stella Artois </t>
  </si>
  <si>
    <t>Klein Zalze MCC Brut (Sparkling)</t>
  </si>
  <si>
    <t xml:space="preserve">Klein Zalze MCC Brut Rose (Sparkling) </t>
  </si>
  <si>
    <t xml:space="preserve">Moet &amp; Chandon Brut NV </t>
  </si>
  <si>
    <t>Moet &amp; Chandon Brut Rose NV</t>
  </si>
  <si>
    <t xml:space="preserve">Anthonij Rupert Protea Sauvignon Blanc </t>
  </si>
  <si>
    <t xml:space="preserve">La Motte Sauvignon Blanc </t>
  </si>
  <si>
    <t xml:space="preserve">Anthonij Rupert Protea Chenin Blanc </t>
  </si>
  <si>
    <t xml:space="preserve">Klein Zalze Cellar Selection Chenin Blanc </t>
  </si>
  <si>
    <t xml:space="preserve">Diemersdal Unwooded Chardonnay </t>
  </si>
  <si>
    <t>De Grendal Rose</t>
  </si>
  <si>
    <t xml:space="preserve">Diemersdal Merlot </t>
  </si>
  <si>
    <t xml:space="preserve">Darling Cellars Cabernet Sauvignon </t>
  </si>
  <si>
    <t xml:space="preserve">Spier Shiraz </t>
  </si>
  <si>
    <t xml:space="preserve">Beyerskloof Pinotage </t>
  </si>
  <si>
    <t xml:space="preserve">The Wolf Trap Red Blend </t>
  </si>
  <si>
    <t xml:space="preserve">Cederberg Red Blend </t>
  </si>
  <si>
    <r>
      <t xml:space="preserve">Fresh Juice Bar (150 smoothies)
</t>
    </r>
    <r>
      <rPr>
        <sz val="8"/>
        <color theme="1"/>
        <rFont val="Century Gothic"/>
        <family val="2"/>
      </rPr>
      <t xml:space="preserve">Includes150 fresh juices, bar structure, setup/breakdown, ingredients, equipment, cups and a barman for 8 consecutive hours. Anything thereafter will be charged for. Guests can mix there own flavours as they wish.     </t>
    </r>
    <r>
      <rPr>
        <b/>
        <sz val="8"/>
        <color theme="1"/>
        <rFont val="Century Gothic"/>
        <family val="2"/>
      </rPr>
      <t xml:space="preserve">                                               Flavours: Apple, Carrot, Celery, Beetroot, Cucumber, Orange, Lemon, Mint</t>
    </r>
  </si>
  <si>
    <r>
      <t xml:space="preserve">Smoothie Bar (150 smoothies)
</t>
    </r>
    <r>
      <rPr>
        <sz val="8"/>
        <color theme="1"/>
        <rFont val="Century Gothic"/>
        <family val="2"/>
      </rPr>
      <t xml:space="preserve">Includes150 smoothies, bar structure, setup/breakdown, ingredients, equipment, cups and a barman for 8 consecutive hours. Anything thereafter will be charged for.                                                                                 </t>
    </r>
    <r>
      <rPr>
        <b/>
        <sz val="8"/>
        <color theme="1"/>
        <rFont val="Century Gothic"/>
        <family val="2"/>
      </rPr>
      <t>Peanut Butter Better	
Plain yoghurt | Low fat milk | Peanut butter | Banana | Honey | Cocoa 
Pineapple Lime		
Fresh pineapple | Banana | Fresh lime | Yoghurt
Very Berry			
Blue berries | Strawberries | Raspberries | Yoghur</t>
    </r>
    <r>
      <rPr>
        <sz val="8"/>
        <color theme="1"/>
        <rFont val="Century Gothic"/>
        <family val="2"/>
      </rPr>
      <t>t</t>
    </r>
  </si>
  <si>
    <t>150 Juices (100ml)</t>
  </si>
  <si>
    <t>150 Smoothies (300ml)</t>
  </si>
  <si>
    <t>150 Cocktails (300ml)</t>
  </si>
  <si>
    <r>
      <t xml:space="preserve">Cocktail Bar (150 Cocktails)
</t>
    </r>
    <r>
      <rPr>
        <sz val="8"/>
        <color theme="1"/>
        <rFont val="Century Gothic"/>
        <family val="2"/>
      </rPr>
      <t xml:space="preserve">Includes 150 Cocktails, bar structure, setup/breakdown, ingredients, equipment, cups and a barman for 8 consecutive hours. Anything thereafter will be charged for. Guests can mix there own flavours as they wish.                                                                                                                                                                                                                                                                                         </t>
    </r>
    <r>
      <rPr>
        <b/>
        <sz val="8"/>
        <color theme="1"/>
        <rFont val="Century Gothic"/>
        <family val="2"/>
      </rPr>
      <t xml:space="preserve">Classic Mojito
A traditional Cuban drink made with white rum, sugar, fresh lime, mint and soda water  </t>
    </r>
    <r>
      <rPr>
        <sz val="8"/>
        <color theme="1"/>
        <rFont val="Century Gothic"/>
        <family val="2"/>
      </rPr>
      <t xml:space="preserve">                                     </t>
    </r>
    <r>
      <rPr>
        <b/>
        <sz val="8"/>
        <color theme="1"/>
        <rFont val="Century Gothic"/>
        <family val="2"/>
      </rPr>
      <t xml:space="preserve">Blue Lagoon  
A refreshing blend of pineapple juice, white rum, peach schnapps and blue curacao     Strawberry Daiquiri 
A classic frozen drink, Strawberry syrup, fresh lime juice, white rum and triple sec       </t>
    </r>
    <r>
      <rPr>
        <sz val="8"/>
        <color theme="1"/>
        <rFont val="Century Gothic"/>
        <family val="2"/>
      </rPr>
      <t xml:space="preserve">              </t>
    </r>
    <r>
      <rPr>
        <b/>
        <sz val="8"/>
        <color theme="1"/>
        <rFont val="Century Gothic"/>
        <family val="2"/>
      </rPr>
      <t xml:space="preserve">                                               </t>
    </r>
  </si>
  <si>
    <t>20 cups</t>
  </si>
  <si>
    <t>Smoothie</t>
  </si>
  <si>
    <t xml:space="preserve">Additional Fresh Juice per cup </t>
  </si>
  <si>
    <t>Juice</t>
  </si>
  <si>
    <t xml:space="preserve">Additional Cocktail per cup </t>
  </si>
  <si>
    <t>Cocktail</t>
  </si>
  <si>
    <t xml:space="preserve">EQUIPMENT &amp; ICE </t>
  </si>
  <si>
    <t xml:space="preserve">Bar Counter </t>
  </si>
  <si>
    <t xml:space="preserve">Single Door Upright Fridge </t>
  </si>
  <si>
    <r>
      <t xml:space="preserve">SPIRITS </t>
    </r>
    <r>
      <rPr>
        <sz val="10"/>
        <color theme="0"/>
        <rFont val="Century Gothic"/>
        <family val="2"/>
      </rPr>
      <t>(NB: May only be purchased per bottle.)</t>
    </r>
  </si>
  <si>
    <t xml:space="preserve">Jargermeister Liqueur </t>
  </si>
  <si>
    <t xml:space="preserve">Haute Cabriere White Blend </t>
  </si>
  <si>
    <r>
      <t xml:space="preserve">CIDERS </t>
    </r>
    <r>
      <rPr>
        <sz val="10"/>
        <color theme="0"/>
        <rFont val="Century Gothic"/>
        <family val="2"/>
      </rPr>
      <t>(NB: May only be purchased in denominations of 6.)</t>
    </r>
  </si>
  <si>
    <r>
      <t xml:space="preserve">BEERS </t>
    </r>
    <r>
      <rPr>
        <sz val="10"/>
        <color theme="0"/>
        <rFont val="Century Gothic"/>
        <family val="2"/>
      </rPr>
      <t>(NB: May only be purchased in denominations of 6.)</t>
    </r>
  </si>
  <si>
    <r>
      <t xml:space="preserve">MCC &amp; Champagne </t>
    </r>
    <r>
      <rPr>
        <sz val="10"/>
        <color theme="0"/>
        <rFont val="Century Gothic"/>
        <family val="2"/>
      </rPr>
      <t>(NB: May only be purchased per bottle.)</t>
    </r>
  </si>
  <si>
    <r>
      <t xml:space="preserve">WHITE WINE </t>
    </r>
    <r>
      <rPr>
        <sz val="10"/>
        <color theme="0"/>
        <rFont val="Century Gothic"/>
        <family val="2"/>
      </rPr>
      <t>(NB: May only be purchased per bottle.)</t>
    </r>
  </si>
  <si>
    <r>
      <t xml:space="preserve">RED WINE </t>
    </r>
    <r>
      <rPr>
        <sz val="10"/>
        <color theme="0"/>
        <rFont val="Century Gothic"/>
        <family val="2"/>
      </rPr>
      <t>(NB: May only be purchased per bottle)</t>
    </r>
  </si>
  <si>
    <r>
      <t>TEA &amp; COFFEE (</t>
    </r>
    <r>
      <rPr>
        <sz val="10"/>
        <color theme="0"/>
        <rFont val="Century Gothic"/>
        <family val="2"/>
      </rPr>
      <t>NB: Remaining cups cannot be carried over to the following day)</t>
    </r>
  </si>
  <si>
    <r>
      <t>BEVERAGE BARS (</t>
    </r>
    <r>
      <rPr>
        <sz val="10"/>
        <color theme="0"/>
        <rFont val="Century Gothic"/>
        <family val="2"/>
      </rPr>
      <t xml:space="preserve">NB: Remaining smoothies, juices or cocktails cannot be carried over to the following day) </t>
    </r>
  </si>
  <si>
    <r>
      <t xml:space="preserve">SOFT DRINKS </t>
    </r>
    <r>
      <rPr>
        <sz val="10"/>
        <color theme="0"/>
        <rFont val="Century Gothic"/>
        <family val="2"/>
      </rPr>
      <t>(NB: May only be purchased in denominations of 6.)</t>
    </r>
  </si>
  <si>
    <r>
      <rPr>
        <b/>
        <sz val="8"/>
        <color theme="1"/>
        <rFont val="Century Gothic"/>
        <family val="2"/>
      </rPr>
      <t xml:space="preserve">Pod Machine (20 cups)
</t>
    </r>
    <r>
      <rPr>
        <sz val="8"/>
        <color theme="1"/>
        <rFont val="Century Gothic"/>
        <family val="2"/>
      </rPr>
      <t xml:space="preserve">Incl. cups, saucers, teaspoons, milk, white &amp; brown sugar sachets. 
</t>
    </r>
    <r>
      <rPr>
        <b/>
        <sz val="8"/>
        <color rgb="FF799AAB"/>
        <rFont val="Century Gothic"/>
        <family val="2"/>
      </rPr>
      <t>NB: Machine can ONLY produce 20 cups per day</t>
    </r>
    <r>
      <rPr>
        <sz val="8"/>
        <color rgb="FF799AAB"/>
        <rFont val="Century Gothic"/>
        <family val="2"/>
      </rPr>
      <t xml:space="preserve">. </t>
    </r>
    <r>
      <rPr>
        <b/>
        <sz val="8"/>
        <color rgb="FF799AAB"/>
        <rFont val="Century Gothic"/>
        <family val="2"/>
      </rPr>
      <t xml:space="preserve">Pods not included. </t>
    </r>
  </si>
  <si>
    <t>4 Pack (250ml)</t>
  </si>
  <si>
    <t>100 Servings (300ml)</t>
  </si>
  <si>
    <r>
      <t xml:space="preserve">Gin Experience (100 Servings) 
</t>
    </r>
    <r>
      <rPr>
        <sz val="8"/>
        <color theme="1"/>
        <rFont val="Century Gothic"/>
        <family val="2"/>
      </rPr>
      <t xml:space="preserve">Includes 100 servings, bar structure, setup/breakdown, ingredients, equipment, glasses and a barman for 8 consecutive hours. Anything thereafter will be charged for.                                                       Choose from a variety of local gins and mixers and create your own variations with a
variety of garnishes.
</t>
    </r>
    <r>
      <rPr>
        <b/>
        <sz val="8"/>
        <color theme="1"/>
        <rFont val="Century Gothic"/>
        <family val="2"/>
      </rPr>
      <t xml:space="preserve">
Gins  
</t>
    </r>
    <r>
      <rPr>
        <sz val="8"/>
        <color theme="1"/>
        <rFont val="Century Gothic"/>
        <family val="2"/>
      </rPr>
      <t xml:space="preserve">Cape Town Rooibos Gin
Hope London Dry Gin
Musgrave Pink Gin
Inverroche
</t>
    </r>
    <r>
      <rPr>
        <b/>
        <sz val="8"/>
        <color theme="1"/>
        <rFont val="Century Gothic"/>
        <family val="2"/>
      </rPr>
      <t xml:space="preserve">Mixers                                                                      </t>
    </r>
    <r>
      <rPr>
        <sz val="8"/>
        <color theme="1"/>
        <rFont val="Century Gothic"/>
        <family val="2"/>
      </rPr>
      <t xml:space="preserve">Soda Water
Tonic Water
Pink Tonic Water
Blue Tonic Water
</t>
    </r>
    <r>
      <rPr>
        <b/>
        <sz val="8"/>
        <color theme="1"/>
        <rFont val="Century Gothic"/>
        <family val="2"/>
      </rPr>
      <t xml:space="preserve">Garnish                                                                  </t>
    </r>
    <r>
      <rPr>
        <sz val="8"/>
        <color theme="1"/>
        <rFont val="Century Gothic"/>
        <family val="2"/>
      </rPr>
      <t>Cucumber
Lemon
Lime
Rosemary
Grapefruit
Orange
Raspberries
Blueberries
Strawberries</t>
    </r>
  </si>
  <si>
    <t>Additional Gin per cup</t>
  </si>
  <si>
    <t xml:space="preserve">Additional Smoothie per cup </t>
  </si>
  <si>
    <t>Additional Coffee per cup</t>
  </si>
  <si>
    <t>Gin &amp; Tonic</t>
  </si>
  <si>
    <t>BEVERAGE SERVICES ORDER FORM 2025</t>
  </si>
  <si>
    <t>Unit Price ZAR Excluding VAT</t>
  </si>
  <si>
    <t>______________________________________________________</t>
  </si>
  <si>
    <t>_____________________________________________</t>
  </si>
  <si>
    <r>
      <rPr>
        <b/>
        <sz val="8"/>
        <rFont val="Century Gothic"/>
        <family val="2"/>
      </rPr>
      <t>Semi Espresso Machine (300 cups)</t>
    </r>
    <r>
      <rPr>
        <sz val="8"/>
        <rFont val="Century Gothic"/>
        <family val="2"/>
      </rPr>
      <t xml:space="preserve">
Includes 300 cups of coffee (Limited to Cappuccino, Espresso &amp; Hot Chocolate),  biodegradable disposable cups, stirrers, tea bags, milk, white &amp; brown sugar sachets, and a Barista for a period of 8 hours. Anything thereafter will be charged for. </t>
    </r>
    <r>
      <rPr>
        <b/>
        <sz val="8"/>
        <rFont val="Century Gothic"/>
        <family val="2"/>
      </rPr>
      <t>Additional Electrical may be needed.</t>
    </r>
  </si>
  <si>
    <r>
      <rPr>
        <b/>
        <sz val="8"/>
        <color theme="1"/>
        <rFont val="Century Gothic"/>
        <family val="2"/>
      </rPr>
      <t xml:space="preserve">Semi Espresso Machine (200 cups)
</t>
    </r>
    <r>
      <rPr>
        <sz val="8"/>
        <color theme="1"/>
        <rFont val="Century Gothic"/>
        <family val="2"/>
      </rPr>
      <t>Includes 200 cups of coffee (Limited to Cappuccino, Espresso &amp; Hot Chocolate), biodegradable disposable cups, stirrers, tea bags, milk, white &amp; brown sugar sachets, and a Barista for a period of 8 hours. Anything thereafter will be charged for.</t>
    </r>
    <r>
      <rPr>
        <b/>
        <sz val="8"/>
        <color theme="1"/>
        <rFont val="Century Gothic"/>
        <family val="2"/>
      </rPr>
      <t xml:space="preserve"> Additional Electrical may be needed.</t>
    </r>
  </si>
  <si>
    <r>
      <t xml:space="preserve">Semi Espresso Machine (120 cups)
</t>
    </r>
    <r>
      <rPr>
        <sz val="8"/>
        <color theme="1"/>
        <rFont val="Century Gothic"/>
        <family val="2"/>
      </rPr>
      <t xml:space="preserve">Includes 120 cups of coffee (Limited to Cappuccino, Espresso &amp; Hot Chocolate),  biodegradable disposable cups, stirrers, tea bags, milk, white &amp; brown sugar sachets, and a Barista for a period of 8 hours. Anything thereafter will be charged for. </t>
    </r>
    <r>
      <rPr>
        <b/>
        <sz val="8"/>
        <color theme="1"/>
        <rFont val="Century Gothic"/>
        <family val="2"/>
      </rPr>
      <t>Additional Electrical may be needed.</t>
    </r>
  </si>
  <si>
    <t xml:space="preserve">Smirnoff Vodka </t>
  </si>
  <si>
    <t>Johnny Walker Black Label Whisky</t>
  </si>
  <si>
    <t xml:space="preserve">Anthonij Rupert Protea Chardonnay </t>
  </si>
  <si>
    <t>Anthonij Rupert Protea Rose</t>
  </si>
  <si>
    <t xml:space="preserve">Anthonij Rupert Protea Merlot </t>
  </si>
  <si>
    <t>Anthonij Rupert Protea Cabernet Sauvignon</t>
  </si>
  <si>
    <t xml:space="preserve">Anthonij Rupert Shiraz </t>
  </si>
  <si>
    <r>
      <t xml:space="preserve">18ltr Water Cooler Bottle </t>
    </r>
    <r>
      <rPr>
        <b/>
        <sz val="8"/>
        <color theme="1"/>
        <rFont val="Century Gothic"/>
        <family val="2"/>
      </rPr>
      <t>(Mineral Water)</t>
    </r>
  </si>
  <si>
    <t>Still and Sparkling Water Dispenser (4 units available)</t>
  </si>
  <si>
    <t>Barman</t>
  </si>
  <si>
    <t>Wine Steward</t>
  </si>
  <si>
    <r>
      <t xml:space="preserve">STAFFING </t>
    </r>
    <r>
      <rPr>
        <b/>
        <sz val="10"/>
        <color theme="1"/>
        <rFont val="Century Gothic"/>
        <family val="2"/>
      </rPr>
      <t>(NB: Staffing to be hired for a minimum of 4 consecutive hours.)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</si>
</sst>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yy/mm/dd;@"/>
    <numFmt numFmtId="165" formatCode="_-[$R-1C09]* #,##0.00_-;\-[$R-1C09]* #,##0.00_-;_-[$R-1C09]* &quot;-&quot;??_-;_-@_-"/>
    <numFmt numFmtId="166" formatCode="&quot;R&quot;#,##0.00"/>
  </numFmts>
  <fonts count="25" x14ac:knownFonts="1">
    <font>
      <sz val="10"/>
      <color theme="1"/>
      <name val="Century Gothic"/>
      <family val="2"/>
    </font>
    <font>
      <b/>
      <sz val="8"/>
      <color theme="1"/>
      <name val="Century Gothic"/>
      <family val="2"/>
    </font>
    <font>
      <sz val="8"/>
      <color theme="1"/>
      <name val="Century Gothic"/>
      <family val="2"/>
    </font>
    <font>
      <b/>
      <u/>
      <sz val="8"/>
      <color theme="1"/>
      <name val="Century Gothic"/>
      <family val="2"/>
    </font>
    <font>
      <u/>
      <sz val="10"/>
      <color theme="1"/>
      <name val="Century Gothic"/>
      <family val="2"/>
    </font>
    <font>
      <u/>
      <sz val="10"/>
      <color theme="10"/>
      <name val="Century Gothic"/>
      <family val="2"/>
    </font>
    <font>
      <sz val="8"/>
      <name val="Century Gothic"/>
      <family val="2"/>
    </font>
    <font>
      <sz val="8"/>
      <color theme="0"/>
      <name val="Century Gothic"/>
      <family val="2"/>
    </font>
    <font>
      <sz val="7"/>
      <color theme="1"/>
      <name val="Century Gothic"/>
      <family val="2"/>
    </font>
    <font>
      <sz val="10"/>
      <color theme="0"/>
      <name val="Century Gothic"/>
      <family val="2"/>
    </font>
    <font>
      <b/>
      <sz val="8"/>
      <name val="Century Gothic"/>
      <family val="2"/>
    </font>
    <font>
      <b/>
      <sz val="8"/>
      <color theme="1"/>
      <name val="Century Gothic"/>
      <family val="1"/>
    </font>
    <font>
      <sz val="8"/>
      <color theme="1"/>
      <name val="Century Gothic"/>
      <family val="1"/>
    </font>
    <font>
      <b/>
      <sz val="10"/>
      <color rgb="FF799AAB"/>
      <name val="Century Gothic"/>
      <family val="2"/>
    </font>
    <font>
      <b/>
      <sz val="8"/>
      <color rgb="FF799AAB"/>
      <name val="Century Gothic"/>
      <family val="2"/>
    </font>
    <font>
      <sz val="8"/>
      <color rgb="FF799AAB"/>
      <name val="Century Gothic"/>
      <family val="2"/>
    </font>
    <font>
      <b/>
      <i/>
      <sz val="8"/>
      <color rgb="FF799AAB"/>
      <name val="Century Gothic"/>
      <family val="2"/>
    </font>
    <font>
      <b/>
      <sz val="10"/>
      <color theme="0"/>
      <name val="Century Gothic"/>
      <family val="2"/>
    </font>
    <font>
      <b/>
      <sz val="20"/>
      <color rgb="FF799AAB"/>
      <name val="Century Gothic"/>
      <family val="2"/>
    </font>
    <font>
      <sz val="20"/>
      <color theme="1"/>
      <name val="Century Gothic"/>
      <family val="2"/>
    </font>
    <font>
      <sz val="9"/>
      <color theme="1"/>
      <name val="Century Gothic"/>
      <family val="2"/>
    </font>
    <font>
      <sz val="10"/>
      <name val="Century Gothic"/>
      <family val="2"/>
    </font>
    <font>
      <u/>
      <sz val="8"/>
      <color theme="10"/>
      <name val="Century Gothic"/>
      <family val="2"/>
    </font>
    <font>
      <sz val="10"/>
      <color theme="1"/>
      <name val="Century Gothic"/>
      <family val="2"/>
    </font>
    <font>
      <b/>
      <sz val="10"/>
      <color theme="1"/>
      <name val="Century Gothic"/>
      <family val="2"/>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799AAB"/>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43" fontId="23" fillId="0" borderId="0" applyFont="0" applyFill="0" applyBorder="0" applyAlignment="0" applyProtection="0"/>
  </cellStyleXfs>
  <cellXfs count="122">
    <xf numFmtId="0" fontId="0" fillId="0" borderId="0" xfId="0"/>
    <xf numFmtId="0" fontId="0" fillId="0" borderId="0" xfId="0" applyAlignment="1">
      <alignment horizontal="left" indent="1"/>
    </xf>
    <xf numFmtId="0" fontId="8" fillId="0" borderId="0" xfId="0" applyFont="1" applyAlignment="1">
      <alignment horizontal="left" indent="1"/>
    </xf>
    <xf numFmtId="0" fontId="2" fillId="0" borderId="0" xfId="0" applyFont="1" applyAlignment="1">
      <alignment horizontal="left" indent="1"/>
    </xf>
    <xf numFmtId="0" fontId="2" fillId="0" borderId="1" xfId="0" applyFont="1" applyBorder="1" applyAlignment="1">
      <alignment horizontal="left" vertical="center" indent="1"/>
    </xf>
    <xf numFmtId="0" fontId="0" fillId="0" borderId="0" xfId="0" applyAlignment="1">
      <alignment horizontal="left" vertical="center" indent="1"/>
    </xf>
    <xf numFmtId="0" fontId="2" fillId="0" borderId="1" xfId="0" applyFont="1" applyBorder="1" applyAlignment="1">
      <alignment horizontal="left" vertical="center" wrapText="1" indent="1"/>
    </xf>
    <xf numFmtId="0" fontId="1" fillId="0" borderId="0" xfId="0" applyFont="1" applyAlignment="1">
      <alignment horizontal="left" indent="1"/>
    </xf>
    <xf numFmtId="0" fontId="4" fillId="0" borderId="0" xfId="0" applyFont="1" applyAlignment="1">
      <alignment horizontal="left" indent="1"/>
    </xf>
    <xf numFmtId="0" fontId="1" fillId="3" borderId="0" xfId="0" applyFont="1" applyFill="1" applyAlignment="1">
      <alignment horizontal="left" vertical="center" indent="1"/>
    </xf>
    <xf numFmtId="0" fontId="1" fillId="3" borderId="3" xfId="0" applyFont="1" applyFill="1" applyBorder="1" applyAlignment="1">
      <alignment horizontal="left" vertical="center" indent="1"/>
    </xf>
    <xf numFmtId="0" fontId="1" fillId="3" borderId="2" xfId="0" applyFont="1" applyFill="1" applyBorder="1" applyAlignment="1">
      <alignment horizontal="left" vertical="center" indent="1"/>
    </xf>
    <xf numFmtId="0" fontId="1" fillId="3" borderId="4" xfId="0" applyFont="1" applyFill="1" applyBorder="1" applyAlignment="1">
      <alignment horizontal="left" vertical="center" indent="1"/>
    </xf>
    <xf numFmtId="0" fontId="2" fillId="0" borderId="0" xfId="0" applyFont="1" applyAlignment="1">
      <alignment horizontal="left" vertical="center" indent="1"/>
    </xf>
    <xf numFmtId="0" fontId="1" fillId="0" borderId="1" xfId="0" applyFont="1" applyBorder="1" applyAlignment="1">
      <alignment horizontal="left" vertical="center" wrapText="1" indent="1"/>
    </xf>
    <xf numFmtId="0" fontId="2" fillId="0" borderId="0" xfId="0" applyFont="1" applyAlignment="1">
      <alignment horizontal="left" wrapText="1" indent="1"/>
    </xf>
    <xf numFmtId="0" fontId="11" fillId="3" borderId="2" xfId="0" applyFont="1" applyFill="1" applyBorder="1" applyAlignment="1">
      <alignment horizontal="left" vertical="center"/>
    </xf>
    <xf numFmtId="0" fontId="12" fillId="3" borderId="3" xfId="0" applyFont="1" applyFill="1" applyBorder="1" applyAlignment="1">
      <alignment horizontal="left" vertical="center"/>
    </xf>
    <xf numFmtId="164" fontId="2" fillId="0" borderId="0" xfId="0" applyNumberFormat="1" applyFont="1" applyAlignment="1">
      <alignment horizontal="left" vertical="center" indent="1"/>
    </xf>
    <xf numFmtId="0" fontId="18" fillId="0" borderId="0" xfId="0" applyFont="1" applyAlignment="1">
      <alignment vertical="center"/>
    </xf>
    <xf numFmtId="0" fontId="19" fillId="0" borderId="0" xfId="0" applyFont="1" applyAlignment="1">
      <alignment vertical="center"/>
    </xf>
    <xf numFmtId="0" fontId="2" fillId="4" borderId="0" xfId="0" applyFont="1" applyFill="1" applyAlignment="1">
      <alignment wrapText="1"/>
    </xf>
    <xf numFmtId="0" fontId="17" fillId="4" borderId="0" xfId="0" applyFont="1" applyFill="1" applyAlignment="1">
      <alignment vertical="center"/>
    </xf>
    <xf numFmtId="0" fontId="1" fillId="0" borderId="0" xfId="0" applyFont="1" applyAlignment="1">
      <alignment horizontal="left" vertical="center" wrapText="1" indent="1"/>
    </xf>
    <xf numFmtId="0" fontId="2" fillId="0" borderId="0" xfId="0" applyFont="1" applyAlignment="1">
      <alignment vertical="center" wrapText="1"/>
    </xf>
    <xf numFmtId="0" fontId="1" fillId="0" borderId="0" xfId="0" applyFont="1" applyAlignment="1">
      <alignment vertical="center" wrapText="1"/>
    </xf>
    <xf numFmtId="0" fontId="12" fillId="0" borderId="0" xfId="0" applyFont="1" applyAlignment="1">
      <alignment vertical="center" wrapText="1"/>
    </xf>
    <xf numFmtId="0" fontId="9" fillId="2" borderId="0" xfId="0" applyFont="1" applyFill="1" applyAlignment="1">
      <alignment horizontal="left" indent="1"/>
    </xf>
    <xf numFmtId="0" fontId="2" fillId="0" borderId="0" xfId="0" applyFont="1" applyAlignment="1">
      <alignment vertical="center"/>
    </xf>
    <xf numFmtId="0" fontId="13" fillId="0" borderId="0" xfId="0" applyFont="1" applyAlignment="1">
      <alignment vertical="center"/>
    </xf>
    <xf numFmtId="0" fontId="2" fillId="0" borderId="0" xfId="0" applyFont="1"/>
    <xf numFmtId="0" fontId="3" fillId="0" borderId="0" xfId="0" applyFont="1" applyAlignment="1">
      <alignment horizontal="left" indent="1"/>
    </xf>
    <xf numFmtId="0" fontId="2" fillId="0" borderId="0" xfId="0" applyFont="1" applyAlignment="1">
      <alignment wrapText="1"/>
    </xf>
    <xf numFmtId="0" fontId="1" fillId="0" borderId="1" xfId="0" applyFont="1" applyBorder="1" applyAlignment="1">
      <alignment horizontal="left" vertical="center" indent="1"/>
    </xf>
    <xf numFmtId="0" fontId="11" fillId="0" borderId="0" xfId="0" applyFont="1" applyAlignment="1">
      <alignment vertical="center"/>
    </xf>
    <xf numFmtId="0" fontId="2" fillId="0" borderId="0" xfId="0" applyFont="1" applyAlignment="1">
      <alignment horizontal="left" vertical="center"/>
    </xf>
    <xf numFmtId="0" fontId="0" fillId="0" borderId="0" xfId="0" applyAlignment="1">
      <alignment horizontal="left" vertical="center"/>
    </xf>
    <xf numFmtId="165" fontId="19" fillId="0" borderId="0" xfId="0" applyNumberFormat="1" applyFont="1" applyAlignment="1">
      <alignment vertical="center"/>
    </xf>
    <xf numFmtId="165" fontId="0" fillId="0" borderId="0" xfId="0" applyNumberFormat="1" applyAlignment="1">
      <alignment horizontal="left" indent="1"/>
    </xf>
    <xf numFmtId="165" fontId="2" fillId="0" borderId="0" xfId="0" applyNumberFormat="1" applyFont="1" applyAlignment="1">
      <alignment horizontal="left" vertical="center" indent="1"/>
    </xf>
    <xf numFmtId="165" fontId="1" fillId="0" borderId="0" xfId="0" applyNumberFormat="1" applyFont="1" applyAlignment="1">
      <alignment horizontal="left" vertical="center" indent="1"/>
    </xf>
    <xf numFmtId="165" fontId="2" fillId="0" borderId="0" xfId="0" applyNumberFormat="1" applyFont="1" applyAlignment="1">
      <alignment horizontal="left" indent="1"/>
    </xf>
    <xf numFmtId="165" fontId="17" fillId="4" borderId="0" xfId="0" applyNumberFormat="1" applyFont="1" applyFill="1" applyAlignment="1">
      <alignment vertical="center"/>
    </xf>
    <xf numFmtId="165" fontId="2" fillId="0" borderId="1" xfId="0" applyNumberFormat="1" applyFont="1" applyBorder="1" applyAlignment="1">
      <alignment horizontal="center" vertical="center"/>
    </xf>
    <xf numFmtId="165" fontId="2" fillId="0" borderId="0" xfId="0" applyNumberFormat="1" applyFont="1" applyAlignment="1">
      <alignment vertical="center" wrapText="1"/>
    </xf>
    <xf numFmtId="165" fontId="12" fillId="0" borderId="0" xfId="0" applyNumberFormat="1" applyFont="1" applyAlignment="1">
      <alignment vertical="center" wrapText="1"/>
    </xf>
    <xf numFmtId="165" fontId="2" fillId="0" borderId="0" xfId="0" applyNumberFormat="1" applyFont="1" applyAlignment="1">
      <alignment vertical="center"/>
    </xf>
    <xf numFmtId="165" fontId="1" fillId="0" borderId="0" xfId="0" applyNumberFormat="1" applyFont="1" applyAlignment="1">
      <alignment horizontal="left" vertical="center" wrapText="1" indent="1"/>
    </xf>
    <xf numFmtId="165" fontId="13" fillId="0" borderId="0" xfId="0" applyNumberFormat="1" applyFont="1" applyAlignment="1">
      <alignment vertical="center"/>
    </xf>
    <xf numFmtId="165" fontId="2" fillId="0" borderId="0" xfId="0" applyNumberFormat="1" applyFont="1" applyAlignment="1">
      <alignment horizontal="left" vertical="center"/>
    </xf>
    <xf numFmtId="165" fontId="2" fillId="0" borderId="0" xfId="0" applyNumberFormat="1" applyFont="1" applyAlignment="1">
      <alignment wrapText="1"/>
    </xf>
    <xf numFmtId="165" fontId="2" fillId="4" borderId="0" xfId="0" applyNumberFormat="1" applyFont="1" applyFill="1" applyAlignment="1">
      <alignment wrapText="1"/>
    </xf>
    <xf numFmtId="165" fontId="2" fillId="0" borderId="0" xfId="0" applyNumberFormat="1" applyFont="1" applyAlignment="1">
      <alignment horizontal="left" wrapText="1" indent="1"/>
    </xf>
    <xf numFmtId="165" fontId="1" fillId="0" borderId="0" xfId="0" applyNumberFormat="1" applyFont="1" applyAlignment="1">
      <alignment horizontal="left" indent="1"/>
    </xf>
    <xf numFmtId="165" fontId="1" fillId="0" borderId="0" xfId="0" applyNumberFormat="1" applyFont="1" applyAlignment="1">
      <alignment horizontal="center" vertical="center"/>
    </xf>
    <xf numFmtId="165" fontId="7" fillId="0" borderId="0" xfId="0" applyNumberFormat="1" applyFont="1" applyAlignment="1">
      <alignment horizontal="left" vertical="center"/>
    </xf>
    <xf numFmtId="0" fontId="2" fillId="0" borderId="0" xfId="0" applyFont="1" applyAlignment="1">
      <alignment horizontal="center" vertical="center" wrapText="1"/>
    </xf>
    <xf numFmtId="0" fontId="19"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xf>
    <xf numFmtId="0" fontId="17" fillId="4" borderId="0" xfId="0" applyFont="1" applyFill="1" applyAlignment="1">
      <alignment horizontal="center" vertical="center"/>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13" fillId="0" borderId="0" xfId="0" applyFont="1" applyAlignment="1">
      <alignment horizontal="center" vertical="center"/>
    </xf>
    <xf numFmtId="0" fontId="2" fillId="0" borderId="0" xfId="0" applyFont="1" applyAlignment="1">
      <alignment horizontal="center" wrapText="1"/>
    </xf>
    <xf numFmtId="0" fontId="2" fillId="4" borderId="0" xfId="0" applyFont="1" applyFill="1" applyAlignment="1">
      <alignment horizontal="center" wrapText="1"/>
    </xf>
    <xf numFmtId="0" fontId="1" fillId="0" borderId="0" xfId="0" applyFont="1" applyAlignment="1">
      <alignment horizontal="center"/>
    </xf>
    <xf numFmtId="165" fontId="2" fillId="0" borderId="1" xfId="0" applyNumberFormat="1" applyFont="1" applyBorder="1" applyAlignment="1">
      <alignment vertical="center"/>
    </xf>
    <xf numFmtId="165" fontId="6" fillId="0" borderId="1" xfId="0" applyNumberFormat="1" applyFont="1" applyBorder="1" applyAlignment="1">
      <alignment vertical="center" wrapText="1"/>
    </xf>
    <xf numFmtId="0" fontId="8" fillId="0" borderId="0" xfId="0" applyFont="1" applyAlignment="1">
      <alignment horizontal="left" vertical="center" indent="1"/>
    </xf>
    <xf numFmtId="0" fontId="0" fillId="0" borderId="0" xfId="0" applyAlignment="1">
      <alignment vertical="center"/>
    </xf>
    <xf numFmtId="14" fontId="8" fillId="0" borderId="0" xfId="0" applyNumberFormat="1" applyFont="1" applyAlignment="1">
      <alignment horizontal="left" vertical="center" indent="1"/>
    </xf>
    <xf numFmtId="166" fontId="21" fillId="0" borderId="0" xfId="0" applyNumberFormat="1" applyFont="1" applyAlignment="1">
      <alignment horizontal="left" vertical="center" indent="1"/>
    </xf>
    <xf numFmtId="0" fontId="1" fillId="0" borderId="0" xfId="0" applyFont="1" applyAlignment="1">
      <alignment horizontal="left" vertical="center" indent="1"/>
    </xf>
    <xf numFmtId="166" fontId="6" fillId="0" borderId="0" xfId="0" applyNumberFormat="1" applyFont="1" applyAlignment="1">
      <alignment horizontal="left" vertical="center" indent="1"/>
    </xf>
    <xf numFmtId="166" fontId="10" fillId="3" borderId="2" xfId="0" applyNumberFormat="1" applyFont="1" applyFill="1" applyBorder="1" applyAlignment="1">
      <alignment horizontal="left" vertical="center" wrapText="1"/>
    </xf>
    <xf numFmtId="166" fontId="10" fillId="3" borderId="2" xfId="0" applyNumberFormat="1" applyFont="1" applyFill="1" applyBorder="1" applyAlignment="1">
      <alignment horizontal="left" vertical="center"/>
    </xf>
    <xf numFmtId="166" fontId="10" fillId="3" borderId="2" xfId="0" applyNumberFormat="1" applyFont="1" applyFill="1" applyBorder="1" applyAlignment="1">
      <alignment horizontal="left" vertical="center" indent="1"/>
    </xf>
    <xf numFmtId="43" fontId="2" fillId="0" borderId="1" xfId="2" applyFont="1" applyBorder="1" applyAlignment="1">
      <alignment horizontal="center" vertical="center"/>
    </xf>
    <xf numFmtId="164" fontId="20" fillId="0" borderId="0" xfId="0" applyNumberFormat="1" applyFont="1" applyAlignment="1">
      <alignment horizontal="left" vertical="center"/>
    </xf>
    <xf numFmtId="0" fontId="2" fillId="0" borderId="0" xfId="0" applyFont="1" applyAlignment="1">
      <alignment horizontal="left" wrapText="1"/>
    </xf>
    <xf numFmtId="0" fontId="0" fillId="0" borderId="0" xfId="0" applyAlignment="1">
      <alignment horizontal="left" wrapText="1"/>
    </xf>
    <xf numFmtId="0" fontId="2" fillId="0" borderId="4" xfId="0" applyFont="1" applyBorder="1" applyAlignment="1">
      <alignment horizontal="left" wrapText="1"/>
    </xf>
    <xf numFmtId="0" fontId="2" fillId="0" borderId="4" xfId="0" applyFont="1" applyBorder="1" applyAlignment="1">
      <alignment horizontal="center" wrapText="1"/>
    </xf>
    <xf numFmtId="165" fontId="2" fillId="0" borderId="0" xfId="0" applyNumberFormat="1" applyFont="1" applyAlignment="1">
      <alignment horizontal="left" wrapText="1"/>
    </xf>
    <xf numFmtId="0" fontId="2" fillId="5" borderId="2" xfId="0" applyFont="1" applyFill="1" applyBorder="1" applyAlignment="1" applyProtection="1">
      <alignment horizontal="left" vertical="center"/>
      <protection locked="0"/>
    </xf>
    <xf numFmtId="0" fontId="2" fillId="5" borderId="3" xfId="0" applyFont="1" applyFill="1" applyBorder="1" applyAlignment="1" applyProtection="1">
      <alignment horizontal="left" vertical="center"/>
      <protection locked="0"/>
    </xf>
    <xf numFmtId="15" fontId="2" fillId="5" borderId="3" xfId="0" applyNumberFormat="1" applyFont="1" applyFill="1" applyBorder="1" applyAlignment="1" applyProtection="1">
      <alignment horizontal="left" vertical="center"/>
      <protection locked="0"/>
    </xf>
    <xf numFmtId="0" fontId="1" fillId="3" borderId="5" xfId="0" applyFont="1" applyFill="1" applyBorder="1" applyAlignment="1">
      <alignment horizontal="center" vertical="center" wrapText="1"/>
    </xf>
    <xf numFmtId="165" fontId="1" fillId="3" borderId="1" xfId="0" applyNumberFormat="1" applyFont="1" applyFill="1" applyBorder="1" applyAlignment="1">
      <alignment horizontal="center" vertical="center"/>
    </xf>
    <xf numFmtId="0" fontId="6" fillId="5" borderId="1"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left" vertical="center" wrapText="1" indent="1"/>
      <protection locked="0"/>
    </xf>
    <xf numFmtId="0" fontId="6" fillId="0" borderId="1" xfId="0" applyFont="1" applyBorder="1" applyAlignment="1">
      <alignment horizontal="left" vertical="center" wrapText="1" indent="1"/>
    </xf>
    <xf numFmtId="43" fontId="2" fillId="0" borderId="1" xfId="2" applyFont="1" applyFill="1" applyBorder="1" applyAlignment="1">
      <alignment horizontal="center" vertical="center"/>
    </xf>
    <xf numFmtId="44" fontId="2" fillId="0" borderId="1" xfId="0" applyNumberFormat="1" applyFont="1" applyBorder="1" applyAlignment="1">
      <alignment horizontal="center" vertical="center"/>
    </xf>
    <xf numFmtId="43" fontId="2" fillId="0" borderId="1" xfId="2"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9" fillId="0" borderId="0" xfId="0" applyFont="1" applyAlignment="1">
      <alignment horizontal="left" indent="1"/>
    </xf>
    <xf numFmtId="0" fontId="12" fillId="0" borderId="1" xfId="0" applyFont="1" applyBorder="1" applyAlignment="1">
      <alignment horizontal="left" vertical="center" wrapText="1" indent="1"/>
    </xf>
    <xf numFmtId="165" fontId="1" fillId="0" borderId="0" xfId="0" applyNumberFormat="1" applyFont="1" applyAlignment="1">
      <alignment vertical="center" wrapText="1"/>
    </xf>
    <xf numFmtId="0" fontId="17" fillId="4" borderId="3" xfId="0" applyFont="1" applyFill="1" applyBorder="1" applyAlignment="1">
      <alignment horizontal="left" vertical="center" wrapText="1"/>
    </xf>
    <xf numFmtId="0" fontId="17" fillId="4" borderId="0" xfId="0" applyFont="1" applyFill="1" applyAlignment="1">
      <alignment horizontal="left" vertical="center" wrapText="1"/>
    </xf>
    <xf numFmtId="0" fontId="17" fillId="4" borderId="2" xfId="0" applyFont="1" applyFill="1" applyBorder="1" applyAlignment="1">
      <alignment horizontal="left" vertical="center"/>
    </xf>
    <xf numFmtId="0" fontId="5" fillId="5" borderId="2" xfId="1" applyFill="1" applyBorder="1" applyAlignment="1" applyProtection="1">
      <alignment horizontal="left" vertical="center" wrapText="1" indent="1"/>
      <protection locked="0"/>
    </xf>
    <xf numFmtId="0" fontId="22" fillId="5" borderId="2" xfId="1" applyFont="1" applyFill="1" applyBorder="1" applyAlignment="1" applyProtection="1">
      <alignment horizontal="left" vertical="center" wrapText="1" indent="1"/>
      <protection locked="0"/>
    </xf>
    <xf numFmtId="0" fontId="2" fillId="5" borderId="2" xfId="0" applyFont="1" applyFill="1" applyBorder="1" applyAlignment="1">
      <alignment horizontal="left" vertical="center" indent="1"/>
    </xf>
    <xf numFmtId="0" fontId="2" fillId="0" borderId="0" xfId="0" applyFont="1" applyAlignment="1">
      <alignment horizontal="left" vertical="center" wrapText="1"/>
    </xf>
    <xf numFmtId="164" fontId="20" fillId="5" borderId="2" xfId="0" applyNumberFormat="1" applyFont="1" applyFill="1" applyBorder="1" applyAlignment="1">
      <alignment horizontal="left" vertical="center"/>
    </xf>
    <xf numFmtId="0" fontId="2" fillId="5" borderId="2" xfId="0" applyFont="1" applyFill="1" applyBorder="1" applyAlignment="1" applyProtection="1">
      <alignment horizontal="left" vertical="center" indent="1"/>
      <protection locked="0"/>
    </xf>
    <xf numFmtId="164" fontId="2" fillId="5" borderId="2" xfId="0" applyNumberFormat="1" applyFont="1" applyFill="1" applyBorder="1" applyAlignment="1" applyProtection="1">
      <alignment horizontal="center" vertical="center"/>
      <protection locked="0"/>
    </xf>
    <xf numFmtId="0" fontId="10" fillId="0" borderId="0" xfId="0" applyFont="1" applyAlignment="1">
      <alignment horizontal="left" vertical="center" wrapText="1"/>
    </xf>
    <xf numFmtId="0" fontId="2" fillId="0" borderId="0" xfId="1" applyFont="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7" fillId="4" borderId="3" xfId="0" applyFont="1" applyFill="1" applyBorder="1" applyAlignment="1">
      <alignment horizontal="left" vertical="center"/>
    </xf>
    <xf numFmtId="0" fontId="17" fillId="4" borderId="1" xfId="0" applyFont="1" applyFill="1" applyBorder="1" applyAlignment="1">
      <alignment horizontal="left" vertical="center"/>
    </xf>
    <xf numFmtId="0" fontId="2" fillId="0" borderId="0" xfId="1" applyFont="1" applyFill="1" applyBorder="1" applyAlignment="1" applyProtection="1">
      <alignment horizontal="left" vertical="center" wrapText="1"/>
    </xf>
    <xf numFmtId="49" fontId="2" fillId="5" borderId="2" xfId="0" quotePrefix="1" applyNumberFormat="1" applyFont="1" applyFill="1" applyBorder="1" applyAlignment="1" applyProtection="1">
      <alignment horizontal="left" vertical="center" indent="1"/>
      <protection locked="0"/>
    </xf>
    <xf numFmtId="49" fontId="2" fillId="5" borderId="2" xfId="0" applyNumberFormat="1" applyFont="1" applyFill="1" applyBorder="1" applyAlignment="1" applyProtection="1">
      <alignment horizontal="left" vertical="center" indent="1"/>
      <protection locked="0"/>
    </xf>
  </cellXfs>
  <cellStyles count="3">
    <cellStyle name="Comma" xfId="2" builtinId="3"/>
    <cellStyle name="Hyperlink" xfId="1" builtinId="8"/>
    <cellStyle name="Normal" xfId="0" builtinId="0"/>
  </cellStyles>
  <dxfs count="1">
    <dxf>
      <font>
        <condense val="0"/>
        <extend val="0"/>
        <color indexed="9"/>
      </font>
    </dxf>
  </dxfs>
  <tableStyles count="0" defaultTableStyle="TableStyleMedium2" defaultPivotStyle="PivotStyleLight16"/>
  <colors>
    <mruColors>
      <color rgb="FFFFFF65"/>
      <color rgb="FFFFFF8B"/>
      <color rgb="FFE40521"/>
      <color rgb="FF799A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720886</xdr:rowOff>
    </xdr:from>
    <xdr:to>
      <xdr:col>6</xdr:col>
      <xdr:colOff>495152</xdr:colOff>
      <xdr:row>3</xdr:row>
      <xdr:rowOff>538</xdr:rowOff>
    </xdr:to>
    <xdr:pic>
      <xdr:nvPicPr>
        <xdr:cNvPr id="10" name="Picture 9">
          <a:extLst>
            <a:ext uri="{FF2B5EF4-FFF2-40B4-BE49-F238E27FC236}">
              <a16:creationId xmlns:a16="http://schemas.microsoft.com/office/drawing/2014/main" id="{05BF2D85-3469-5522-9001-770D0BCFC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720886"/>
          <a:ext cx="8969227" cy="467102"/>
        </a:xfrm>
        <a:prstGeom prst="rect">
          <a:avLst/>
        </a:prstGeom>
      </xdr:spPr>
    </xdr:pic>
    <xdr:clientData/>
  </xdr:twoCellAnchor>
  <xdr:twoCellAnchor editAs="oneCell">
    <xdr:from>
      <xdr:col>0</xdr:col>
      <xdr:colOff>1262923</xdr:colOff>
      <xdr:row>166</xdr:row>
      <xdr:rowOff>0</xdr:rowOff>
    </xdr:from>
    <xdr:to>
      <xdr:col>6</xdr:col>
      <xdr:colOff>0</xdr:colOff>
      <xdr:row>166</xdr:row>
      <xdr:rowOff>533663</xdr:rowOff>
    </xdr:to>
    <xdr:pic>
      <xdr:nvPicPr>
        <xdr:cNvPr id="12" name="Picture 11">
          <a:extLst>
            <a:ext uri="{FF2B5EF4-FFF2-40B4-BE49-F238E27FC236}">
              <a16:creationId xmlns:a16="http://schemas.microsoft.com/office/drawing/2014/main" id="{9A2455D8-DAEC-FA1C-ACB6-CA7828384B27}"/>
            </a:ext>
          </a:extLst>
        </xdr:cNvPr>
        <xdr:cNvPicPr>
          <a:picLocks noChangeAspect="1"/>
        </xdr:cNvPicPr>
      </xdr:nvPicPr>
      <xdr:blipFill>
        <a:blip xmlns:r="http://schemas.openxmlformats.org/officeDocument/2006/relationships" r:embed="rId2"/>
        <a:stretch>
          <a:fillRect/>
        </a:stretch>
      </xdr:blipFill>
      <xdr:spPr>
        <a:xfrm>
          <a:off x="1262923" y="34727898"/>
          <a:ext cx="7207977" cy="533663"/>
        </a:xfrm>
        <a:prstGeom prst="rect">
          <a:avLst/>
        </a:prstGeom>
      </xdr:spPr>
    </xdr:pic>
    <xdr:clientData/>
  </xdr:twoCellAnchor>
  <xdr:twoCellAnchor editAs="oneCell">
    <xdr:from>
      <xdr:col>5</xdr:col>
      <xdr:colOff>1599406</xdr:colOff>
      <xdr:row>0</xdr:row>
      <xdr:rowOff>71438</xdr:rowOff>
    </xdr:from>
    <xdr:to>
      <xdr:col>6</xdr:col>
      <xdr:colOff>941194</xdr:colOff>
      <xdr:row>0</xdr:row>
      <xdr:rowOff>484588</xdr:rowOff>
    </xdr:to>
    <xdr:pic>
      <xdr:nvPicPr>
        <xdr:cNvPr id="2" name="Picture 1">
          <a:extLst>
            <a:ext uri="{FF2B5EF4-FFF2-40B4-BE49-F238E27FC236}">
              <a16:creationId xmlns:a16="http://schemas.microsoft.com/office/drawing/2014/main" id="{E65B99E9-F413-47BD-99B8-A7ECB23883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38344" y="71438"/>
          <a:ext cx="1065019" cy="409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3"/>
  <sheetViews>
    <sheetView showGridLines="0" tabSelected="1" view="pageBreakPreview" topLeftCell="A31" zoomScale="106" zoomScaleNormal="100" zoomScaleSheetLayoutView="106" workbookViewId="0">
      <selection activeCell="F47" sqref="F47"/>
    </sheetView>
  </sheetViews>
  <sheetFormatPr defaultColWidth="8.7265625" defaultRowHeight="12.5" x14ac:dyDescent="0.25"/>
  <cols>
    <col min="1" max="1" width="42.36328125" style="1" customWidth="1"/>
    <col min="2" max="2" width="19.54296875" style="1" bestFit="1" customWidth="1"/>
    <col min="3" max="3" width="12.1796875" style="58" customWidth="1"/>
    <col min="4" max="4" width="9" style="58" customWidth="1"/>
    <col min="5" max="5" width="13.453125" style="38" customWidth="1"/>
    <col min="6" max="6" width="24.7265625" style="1" customWidth="1"/>
    <col min="7" max="7" width="14.7265625" style="38" customWidth="1"/>
    <col min="8" max="8" width="10" style="1" hidden="1" customWidth="1"/>
    <col min="9" max="9" width="0.1796875" style="1" customWidth="1"/>
    <col min="10" max="10" width="11" style="1" hidden="1" customWidth="1"/>
    <col min="11" max="21" width="9.1796875" style="1" hidden="1" customWidth="1"/>
    <col min="22" max="16384" width="8.7265625" style="1"/>
  </cols>
  <sheetData>
    <row r="1" spans="1:7" ht="64.900000000000006" customHeight="1" x14ac:dyDescent="0.25">
      <c r="A1" s="19" t="s">
        <v>160</v>
      </c>
      <c r="B1" s="20"/>
      <c r="C1" s="57"/>
      <c r="D1" s="57"/>
      <c r="E1" s="37"/>
      <c r="F1" s="20"/>
      <c r="G1" s="37"/>
    </row>
    <row r="3" spans="1:7" ht="16.149999999999999" customHeight="1" x14ac:dyDescent="0.25"/>
    <row r="4" spans="1:7" ht="19.899999999999999" customHeight="1" x14ac:dyDescent="0.25">
      <c r="A4" s="16" t="s">
        <v>49</v>
      </c>
      <c r="B4" s="88"/>
      <c r="C4" s="5"/>
      <c r="D4" s="5"/>
      <c r="E4" s="78" t="s">
        <v>48</v>
      </c>
      <c r="F4" s="88"/>
      <c r="G4" s="72"/>
    </row>
    <row r="5" spans="1:7" s="2" customFormat="1" ht="19.899999999999999" customHeight="1" x14ac:dyDescent="0.3">
      <c r="A5" s="17" t="s">
        <v>50</v>
      </c>
      <c r="B5" s="89"/>
      <c r="C5" s="73"/>
      <c r="D5" s="73"/>
      <c r="E5" s="79" t="s">
        <v>76</v>
      </c>
      <c r="F5" s="90"/>
      <c r="G5" s="74"/>
    </row>
    <row r="6" spans="1:7" x14ac:dyDescent="0.25">
      <c r="A6" s="5"/>
      <c r="B6" s="5"/>
      <c r="C6" s="5"/>
      <c r="D6" s="5"/>
      <c r="E6" s="75"/>
      <c r="F6" s="5"/>
      <c r="G6" s="5"/>
    </row>
    <row r="7" spans="1:7" s="3" customFormat="1" ht="19.899999999999999" customHeight="1" x14ac:dyDescent="0.3">
      <c r="A7" s="11" t="s">
        <v>51</v>
      </c>
      <c r="B7" s="112"/>
      <c r="C7" s="112"/>
      <c r="D7" s="76"/>
      <c r="E7" s="80" t="s">
        <v>10</v>
      </c>
      <c r="F7" s="112"/>
      <c r="G7" s="112"/>
    </row>
    <row r="8" spans="1:7" s="3" customFormat="1" ht="19.899999999999999" customHeight="1" x14ac:dyDescent="0.3">
      <c r="A8" s="12" t="s">
        <v>52</v>
      </c>
      <c r="B8" s="112"/>
      <c r="C8" s="112"/>
      <c r="D8" s="76"/>
      <c r="E8" s="80" t="s">
        <v>2</v>
      </c>
      <c r="F8" s="112"/>
      <c r="G8" s="112"/>
    </row>
    <row r="9" spans="1:7" s="3" customFormat="1" ht="19.899999999999999" customHeight="1" x14ac:dyDescent="0.3">
      <c r="A9" s="9"/>
      <c r="B9" s="112"/>
      <c r="C9" s="112"/>
      <c r="D9" s="76"/>
      <c r="E9" s="77"/>
      <c r="F9" s="13"/>
      <c r="G9" s="13"/>
    </row>
    <row r="10" spans="1:7" s="3" customFormat="1" ht="19.899999999999999" customHeight="1" x14ac:dyDescent="0.3">
      <c r="A10" s="10"/>
      <c r="B10" s="112"/>
      <c r="C10" s="112"/>
      <c r="D10" s="76"/>
      <c r="E10" s="80" t="s">
        <v>8</v>
      </c>
      <c r="F10" s="120"/>
      <c r="G10" s="121"/>
    </row>
    <row r="11" spans="1:7" s="3" customFormat="1" ht="19.899999999999999" customHeight="1" x14ac:dyDescent="0.3">
      <c r="A11" s="10" t="s">
        <v>53</v>
      </c>
      <c r="B11" s="112"/>
      <c r="C11" s="112"/>
      <c r="D11" s="76"/>
      <c r="E11" s="80" t="s">
        <v>9</v>
      </c>
      <c r="F11" s="120"/>
      <c r="G11" s="121"/>
    </row>
    <row r="12" spans="1:7" s="3" customFormat="1" ht="19.899999999999999" customHeight="1" x14ac:dyDescent="0.3">
      <c r="A12" s="11" t="s">
        <v>54</v>
      </c>
      <c r="B12" s="112"/>
      <c r="C12" s="112"/>
      <c r="D12" s="76"/>
      <c r="E12" s="80" t="s">
        <v>5</v>
      </c>
      <c r="F12" s="107"/>
      <c r="G12" s="108"/>
    </row>
    <row r="13" spans="1:7" s="3" customFormat="1" ht="11.5" x14ac:dyDescent="0.3">
      <c r="A13" s="13"/>
      <c r="B13" s="13"/>
      <c r="C13" s="76"/>
      <c r="D13" s="76"/>
    </row>
    <row r="14" spans="1:7" s="3" customFormat="1" ht="19.899999999999999" customHeight="1" x14ac:dyDescent="0.3">
      <c r="A14" s="11" t="s">
        <v>55</v>
      </c>
      <c r="B14" s="109"/>
      <c r="C14" s="109"/>
      <c r="D14" s="76"/>
      <c r="E14" s="77"/>
      <c r="F14" s="13"/>
      <c r="G14" s="13"/>
    </row>
    <row r="15" spans="1:7" s="3" customFormat="1" ht="19.899999999999999" customHeight="1" x14ac:dyDescent="0.3">
      <c r="A15" s="9" t="s">
        <v>35</v>
      </c>
      <c r="B15" s="109"/>
      <c r="C15" s="109"/>
      <c r="D15" s="76"/>
      <c r="E15" s="79" t="s">
        <v>6</v>
      </c>
      <c r="F15" s="113"/>
      <c r="G15" s="113"/>
    </row>
    <row r="16" spans="1:7" s="3" customFormat="1" ht="19.899999999999999" customHeight="1" x14ac:dyDescent="0.3">
      <c r="A16" s="11" t="s">
        <v>56</v>
      </c>
      <c r="B16" s="111"/>
      <c r="C16" s="111"/>
      <c r="D16" s="59"/>
      <c r="E16" s="40"/>
      <c r="F16" s="18"/>
      <c r="G16" s="39"/>
    </row>
    <row r="17" spans="1:11" s="3" customFormat="1" ht="9.75" customHeight="1" x14ac:dyDescent="0.3">
      <c r="A17" s="76"/>
      <c r="B17" s="82"/>
      <c r="C17" s="82"/>
      <c r="D17" s="59"/>
      <c r="E17" s="40"/>
      <c r="F17" s="18"/>
      <c r="G17" s="39"/>
    </row>
    <row r="18" spans="1:11" s="3" customFormat="1" ht="16" customHeight="1" x14ac:dyDescent="0.3">
      <c r="A18" s="105" t="s">
        <v>57</v>
      </c>
      <c r="B18" s="105"/>
      <c r="C18" s="105"/>
      <c r="D18" s="105"/>
      <c r="E18" s="105"/>
      <c r="F18" s="105"/>
      <c r="G18" s="105"/>
    </row>
    <row r="19" spans="1:11" s="83" customFormat="1" ht="11.5" x14ac:dyDescent="0.3">
      <c r="A19" s="110" t="s">
        <v>45</v>
      </c>
      <c r="B19" s="110"/>
      <c r="C19" s="110"/>
      <c r="D19" s="110"/>
      <c r="E19" s="110"/>
      <c r="F19" s="110"/>
      <c r="G19" s="110"/>
    </row>
    <row r="20" spans="1:11" s="83" customFormat="1" ht="11.5" x14ac:dyDescent="0.3">
      <c r="A20" s="110" t="s">
        <v>65</v>
      </c>
      <c r="B20" s="110"/>
      <c r="C20" s="110"/>
      <c r="D20" s="110"/>
      <c r="E20" s="110"/>
      <c r="F20" s="110"/>
      <c r="G20" s="110"/>
    </row>
    <row r="21" spans="1:11" s="83" customFormat="1" ht="11.5" x14ac:dyDescent="0.3">
      <c r="A21" s="110" t="s">
        <v>66</v>
      </c>
      <c r="B21" s="110"/>
      <c r="C21" s="110"/>
      <c r="D21" s="110"/>
      <c r="E21" s="110"/>
      <c r="F21" s="110"/>
      <c r="G21" s="110"/>
    </row>
    <row r="22" spans="1:11" s="83" customFormat="1" ht="11.5" x14ac:dyDescent="0.3">
      <c r="A22" s="110" t="s">
        <v>64</v>
      </c>
      <c r="B22" s="110"/>
      <c r="C22" s="110"/>
      <c r="D22" s="110"/>
      <c r="E22" s="110"/>
      <c r="F22" s="110"/>
      <c r="G22" s="110"/>
    </row>
    <row r="23" spans="1:11" s="83" customFormat="1" ht="11.5" x14ac:dyDescent="0.3">
      <c r="A23" s="114" t="s">
        <v>59</v>
      </c>
      <c r="B23" s="114"/>
      <c r="C23" s="114"/>
      <c r="D23" s="114"/>
      <c r="E23" s="114"/>
      <c r="F23" s="114"/>
      <c r="G23" s="114"/>
    </row>
    <row r="24" spans="1:11" s="83" customFormat="1" ht="45.75" customHeight="1" x14ac:dyDescent="0.3">
      <c r="A24" s="115" t="s">
        <v>67</v>
      </c>
      <c r="B24" s="115"/>
      <c r="C24" s="115"/>
      <c r="D24" s="115"/>
      <c r="E24" s="115"/>
      <c r="F24" s="115"/>
      <c r="G24" s="115"/>
    </row>
    <row r="25" spans="1:11" s="83" customFormat="1" ht="26.25" customHeight="1" x14ac:dyDescent="0.3">
      <c r="A25" s="110" t="s">
        <v>68</v>
      </c>
      <c r="B25" s="110"/>
      <c r="C25" s="110"/>
      <c r="D25" s="110"/>
      <c r="E25" s="110"/>
      <c r="F25" s="110"/>
      <c r="G25" s="110"/>
    </row>
    <row r="26" spans="1:11" s="84" customFormat="1" x14ac:dyDescent="0.25">
      <c r="A26" s="110" t="s">
        <v>46</v>
      </c>
      <c r="B26" s="110"/>
      <c r="C26" s="110"/>
      <c r="D26" s="110"/>
      <c r="E26" s="110"/>
      <c r="F26" s="110"/>
      <c r="G26" s="110"/>
    </row>
    <row r="27" spans="1:11" s="84" customFormat="1" ht="29.25" customHeight="1" x14ac:dyDescent="0.3">
      <c r="A27" s="110" t="s">
        <v>69</v>
      </c>
      <c r="B27" s="110"/>
      <c r="C27" s="110"/>
      <c r="D27" s="110"/>
      <c r="E27" s="110"/>
      <c r="F27" s="110"/>
      <c r="G27" s="110"/>
      <c r="K27" s="83"/>
    </row>
    <row r="28" spans="1:11" s="84" customFormat="1" ht="13" x14ac:dyDescent="0.3">
      <c r="A28" s="110" t="s">
        <v>70</v>
      </c>
      <c r="B28" s="110"/>
      <c r="C28" s="110"/>
      <c r="D28" s="110"/>
      <c r="E28" s="110"/>
      <c r="F28" s="110"/>
      <c r="G28" s="110"/>
      <c r="K28" s="83"/>
    </row>
    <row r="29" spans="1:11" s="84" customFormat="1" ht="13" x14ac:dyDescent="0.3">
      <c r="A29" s="110" t="s">
        <v>71</v>
      </c>
      <c r="B29" s="110"/>
      <c r="C29" s="110"/>
      <c r="D29" s="110"/>
      <c r="E29" s="110"/>
      <c r="F29" s="110"/>
      <c r="G29" s="110"/>
      <c r="K29" s="83"/>
    </row>
    <row r="30" spans="1:11" s="84" customFormat="1" x14ac:dyDescent="0.25">
      <c r="A30" s="110" t="s">
        <v>58</v>
      </c>
      <c r="B30" s="110"/>
      <c r="C30" s="110"/>
      <c r="D30" s="110"/>
      <c r="E30" s="110"/>
      <c r="F30" s="110"/>
      <c r="G30" s="110"/>
    </row>
    <row r="31" spans="1:11" s="84" customFormat="1" ht="27.75" customHeight="1" x14ac:dyDescent="0.25">
      <c r="A31" s="110" t="s">
        <v>72</v>
      </c>
      <c r="B31" s="110"/>
      <c r="C31" s="110"/>
      <c r="D31" s="110"/>
      <c r="E31" s="110"/>
      <c r="F31" s="110"/>
      <c r="G31" s="110"/>
    </row>
    <row r="32" spans="1:11" s="84" customFormat="1" ht="38.25" customHeight="1" x14ac:dyDescent="0.25">
      <c r="A32" s="119" t="s">
        <v>73</v>
      </c>
      <c r="B32" s="119"/>
      <c r="C32" s="119"/>
      <c r="D32" s="119"/>
      <c r="E32" s="119"/>
      <c r="F32" s="119"/>
      <c r="G32" s="119"/>
    </row>
    <row r="33" spans="1:7" s="84" customFormat="1" x14ac:dyDescent="0.25">
      <c r="A33" s="116" t="s">
        <v>60</v>
      </c>
      <c r="B33" s="116"/>
      <c r="C33" s="116"/>
      <c r="D33" s="116"/>
      <c r="E33" s="116"/>
      <c r="F33" s="116"/>
      <c r="G33" s="116"/>
    </row>
    <row r="34" spans="1:7" s="84" customFormat="1" ht="13" x14ac:dyDescent="0.3">
      <c r="A34" s="83"/>
      <c r="B34" s="85"/>
      <c r="C34" s="86"/>
      <c r="D34" s="67"/>
      <c r="E34" s="87"/>
      <c r="F34" s="83"/>
      <c r="G34" s="87"/>
    </row>
    <row r="35" spans="1:7" s="25" customFormat="1" ht="17" customHeight="1" x14ac:dyDescent="0.25">
      <c r="A35" s="118" t="s">
        <v>149</v>
      </c>
      <c r="B35" s="118"/>
      <c r="C35" s="118"/>
      <c r="D35" s="118"/>
      <c r="E35" s="118"/>
      <c r="F35" s="118"/>
      <c r="G35" s="118"/>
    </row>
    <row r="36" spans="1:7" ht="27" customHeight="1" x14ac:dyDescent="0.25">
      <c r="A36" s="62" t="s">
        <v>0</v>
      </c>
      <c r="B36" s="62" t="s">
        <v>11</v>
      </c>
      <c r="C36" s="62" t="s">
        <v>17</v>
      </c>
      <c r="D36" s="62" t="s">
        <v>19</v>
      </c>
      <c r="E36" s="91" t="s">
        <v>161</v>
      </c>
      <c r="F36" s="62" t="s">
        <v>3</v>
      </c>
      <c r="G36" s="92" t="s">
        <v>13</v>
      </c>
    </row>
    <row r="37" spans="1:7" ht="82" customHeight="1" x14ac:dyDescent="0.25">
      <c r="A37" s="96" t="s">
        <v>164</v>
      </c>
      <c r="B37" s="4" t="s">
        <v>14</v>
      </c>
      <c r="C37" s="94"/>
      <c r="D37" s="94"/>
      <c r="E37" s="97">
        <v>11800</v>
      </c>
      <c r="F37" s="94"/>
      <c r="G37" s="98">
        <f t="shared" ref="G37:G42" si="0">C37*D37*E37</f>
        <v>0</v>
      </c>
    </row>
    <row r="38" spans="1:7" ht="83.5" customHeight="1" x14ac:dyDescent="0.25">
      <c r="A38" s="6" t="s">
        <v>165</v>
      </c>
      <c r="B38" s="4" t="s">
        <v>15</v>
      </c>
      <c r="C38" s="94"/>
      <c r="D38" s="94"/>
      <c r="E38" s="97">
        <v>8700</v>
      </c>
      <c r="F38" s="94"/>
      <c r="G38" s="98">
        <f t="shared" si="0"/>
        <v>0</v>
      </c>
    </row>
    <row r="39" spans="1:7" ht="77.5" x14ac:dyDescent="0.25">
      <c r="A39" s="14" t="s">
        <v>166</v>
      </c>
      <c r="B39" s="4" t="s">
        <v>16</v>
      </c>
      <c r="C39" s="94"/>
      <c r="D39" s="94"/>
      <c r="E39" s="97">
        <v>5300</v>
      </c>
      <c r="F39" s="94"/>
      <c r="G39" s="98">
        <f t="shared" si="0"/>
        <v>0</v>
      </c>
    </row>
    <row r="40" spans="1:7" ht="59" customHeight="1" x14ac:dyDescent="0.25">
      <c r="A40" s="6" t="s">
        <v>152</v>
      </c>
      <c r="B40" s="4" t="s">
        <v>132</v>
      </c>
      <c r="C40" s="94"/>
      <c r="D40" s="94"/>
      <c r="E40" s="97">
        <v>2000</v>
      </c>
      <c r="F40" s="94"/>
      <c r="G40" s="98">
        <f t="shared" si="0"/>
        <v>0</v>
      </c>
    </row>
    <row r="41" spans="1:7" ht="40" customHeight="1" x14ac:dyDescent="0.25">
      <c r="A41" s="14" t="s">
        <v>74</v>
      </c>
      <c r="B41" s="4" t="s">
        <v>43</v>
      </c>
      <c r="C41" s="94"/>
      <c r="D41" s="94"/>
      <c r="E41" s="97">
        <v>36.72</v>
      </c>
      <c r="F41" s="94"/>
      <c r="G41" s="98">
        <f t="shared" si="0"/>
        <v>0</v>
      </c>
    </row>
    <row r="42" spans="1:7" s="26" customFormat="1" ht="61.5" customHeight="1" x14ac:dyDescent="0.25">
      <c r="A42" s="6" t="s">
        <v>38</v>
      </c>
      <c r="B42" s="4" t="s">
        <v>37</v>
      </c>
      <c r="C42" s="94"/>
      <c r="D42" s="94"/>
      <c r="E42" s="97">
        <v>1390</v>
      </c>
      <c r="F42" s="94"/>
      <c r="G42" s="98">
        <f t="shared" si="0"/>
        <v>0</v>
      </c>
    </row>
    <row r="43" spans="1:7" ht="19.899999999999999" customHeight="1" x14ac:dyDescent="0.25">
      <c r="A43" s="24"/>
      <c r="B43" s="24"/>
      <c r="C43" s="56"/>
      <c r="D43" s="56"/>
      <c r="E43" s="44"/>
      <c r="F43" s="24"/>
      <c r="G43" s="44"/>
    </row>
    <row r="44" spans="1:7" ht="17" customHeight="1" x14ac:dyDescent="0.25">
      <c r="A44" s="104" t="s">
        <v>150</v>
      </c>
      <c r="B44" s="104"/>
      <c r="C44" s="104"/>
      <c r="D44" s="104"/>
      <c r="E44" s="104"/>
      <c r="F44" s="104"/>
      <c r="G44" s="104"/>
    </row>
    <row r="45" spans="1:7" ht="27" customHeight="1" x14ac:dyDescent="0.25">
      <c r="A45" s="62" t="s">
        <v>0</v>
      </c>
      <c r="B45" s="62" t="s">
        <v>12</v>
      </c>
      <c r="C45" s="62" t="s">
        <v>17</v>
      </c>
      <c r="D45" s="62" t="s">
        <v>19</v>
      </c>
      <c r="E45" s="91" t="s">
        <v>161</v>
      </c>
      <c r="F45" s="62" t="s">
        <v>3</v>
      </c>
      <c r="G45" s="92" t="s">
        <v>13</v>
      </c>
    </row>
    <row r="46" spans="1:7" ht="147.5" x14ac:dyDescent="0.25">
      <c r="A46" s="14" t="s">
        <v>127</v>
      </c>
      <c r="B46" s="4" t="s">
        <v>129</v>
      </c>
      <c r="C46" s="94"/>
      <c r="D46" s="94"/>
      <c r="E46" s="97">
        <v>9825</v>
      </c>
      <c r="F46" s="94"/>
      <c r="G46" s="43">
        <f>C46*D46*E46</f>
        <v>0</v>
      </c>
    </row>
    <row r="47" spans="1:7" ht="87.5" x14ac:dyDescent="0.25">
      <c r="A47" s="14" t="s">
        <v>126</v>
      </c>
      <c r="B47" s="4" t="s">
        <v>128</v>
      </c>
      <c r="C47" s="94"/>
      <c r="D47" s="94"/>
      <c r="E47" s="97">
        <v>4500</v>
      </c>
      <c r="F47" s="94"/>
      <c r="G47" s="43">
        <f>C47*D47*E47</f>
        <v>0</v>
      </c>
    </row>
    <row r="48" spans="1:7" ht="325" customHeight="1" x14ac:dyDescent="0.25">
      <c r="A48" s="14" t="s">
        <v>155</v>
      </c>
      <c r="B48" s="4" t="s">
        <v>154</v>
      </c>
      <c r="C48" s="94"/>
      <c r="D48" s="94"/>
      <c r="E48" s="97">
        <v>7391.3</v>
      </c>
      <c r="F48" s="94"/>
      <c r="G48" s="43">
        <f>C48*D48*E48</f>
        <v>0</v>
      </c>
    </row>
    <row r="49" spans="1:7" ht="149" x14ac:dyDescent="0.25">
      <c r="A49" s="14" t="s">
        <v>131</v>
      </c>
      <c r="B49" s="4" t="s">
        <v>130</v>
      </c>
      <c r="C49" s="94"/>
      <c r="D49" s="94"/>
      <c r="E49" s="97">
        <v>10325.280000000001</v>
      </c>
      <c r="F49" s="94"/>
      <c r="G49" s="43">
        <f>C49*D49*E49</f>
        <v>0</v>
      </c>
    </row>
    <row r="50" spans="1:7" ht="13.5" customHeight="1" x14ac:dyDescent="0.25">
      <c r="A50" s="25"/>
      <c r="B50" s="25"/>
      <c r="C50" s="63"/>
      <c r="D50" s="63"/>
      <c r="E50" s="103"/>
      <c r="F50" s="25"/>
      <c r="G50" s="103"/>
    </row>
    <row r="51" spans="1:7" ht="17" customHeight="1" x14ac:dyDescent="0.25">
      <c r="A51" s="104" t="s">
        <v>18</v>
      </c>
      <c r="B51" s="104"/>
      <c r="C51" s="104"/>
      <c r="D51" s="104"/>
      <c r="E51" s="104"/>
      <c r="F51" s="104"/>
      <c r="G51" s="104"/>
    </row>
    <row r="52" spans="1:7" ht="27" customHeight="1" x14ac:dyDescent="0.25">
      <c r="A52" s="62" t="s">
        <v>0</v>
      </c>
      <c r="B52" s="62" t="s">
        <v>12</v>
      </c>
      <c r="C52" s="62" t="s">
        <v>17</v>
      </c>
      <c r="D52" s="62" t="s">
        <v>19</v>
      </c>
      <c r="E52" s="91" t="s">
        <v>161</v>
      </c>
      <c r="F52" s="62" t="s">
        <v>3</v>
      </c>
      <c r="G52" s="92" t="s">
        <v>13</v>
      </c>
    </row>
    <row r="53" spans="1:7" ht="15.5" customHeight="1" x14ac:dyDescent="0.25">
      <c r="A53" s="102" t="s">
        <v>158</v>
      </c>
      <c r="B53" s="4" t="s">
        <v>39</v>
      </c>
      <c r="C53" s="94"/>
      <c r="D53" s="94"/>
      <c r="E53" s="97">
        <v>36.72</v>
      </c>
      <c r="F53" s="94"/>
      <c r="G53" s="43">
        <f>C53*D53*E53</f>
        <v>0</v>
      </c>
    </row>
    <row r="54" spans="1:7" ht="16" customHeight="1" x14ac:dyDescent="0.25">
      <c r="A54" s="102" t="s">
        <v>157</v>
      </c>
      <c r="B54" s="4" t="s">
        <v>133</v>
      </c>
      <c r="C54" s="94"/>
      <c r="D54" s="94"/>
      <c r="E54" s="97">
        <v>65.5</v>
      </c>
      <c r="F54" s="94"/>
      <c r="G54" s="43">
        <f>C54*D54*E54</f>
        <v>0</v>
      </c>
    </row>
    <row r="55" spans="1:7" ht="16" customHeight="1" x14ac:dyDescent="0.25">
      <c r="A55" s="102" t="s">
        <v>134</v>
      </c>
      <c r="B55" s="4" t="s">
        <v>135</v>
      </c>
      <c r="C55" s="94"/>
      <c r="D55" s="94"/>
      <c r="E55" s="97">
        <v>30</v>
      </c>
      <c r="F55" s="94"/>
      <c r="G55" s="43">
        <f>C55*D55*E55</f>
        <v>0</v>
      </c>
    </row>
    <row r="56" spans="1:7" ht="16" customHeight="1" x14ac:dyDescent="0.25">
      <c r="A56" s="102" t="s">
        <v>156</v>
      </c>
      <c r="B56" s="4" t="s">
        <v>159</v>
      </c>
      <c r="C56" s="94"/>
      <c r="D56" s="94"/>
      <c r="E56" s="97">
        <v>73.91</v>
      </c>
      <c r="F56" s="94"/>
      <c r="G56" s="43">
        <f>C56*D56*E56</f>
        <v>0</v>
      </c>
    </row>
    <row r="57" spans="1:7" ht="16" customHeight="1" x14ac:dyDescent="0.25">
      <c r="A57" s="102" t="s">
        <v>136</v>
      </c>
      <c r="B57" s="4" t="s">
        <v>137</v>
      </c>
      <c r="C57" s="94"/>
      <c r="D57" s="94"/>
      <c r="E57" s="97">
        <v>65</v>
      </c>
      <c r="F57" s="94"/>
      <c r="G57" s="43">
        <f>C57*D57*E57</f>
        <v>0</v>
      </c>
    </row>
    <row r="58" spans="1:7" ht="14.5" customHeight="1" x14ac:dyDescent="0.25">
      <c r="A58" s="26"/>
      <c r="B58" s="26"/>
      <c r="C58" s="64"/>
      <c r="D58" s="64"/>
      <c r="E58" s="45"/>
      <c r="F58" s="26"/>
      <c r="G58" s="45"/>
    </row>
    <row r="59" spans="1:7" ht="17" customHeight="1" x14ac:dyDescent="0.25">
      <c r="A59" s="104" t="s">
        <v>151</v>
      </c>
      <c r="B59" s="104"/>
      <c r="C59" s="104"/>
      <c r="D59" s="104"/>
      <c r="E59" s="104"/>
      <c r="F59" s="104"/>
      <c r="G59" s="104"/>
    </row>
    <row r="60" spans="1:7" ht="27" customHeight="1" x14ac:dyDescent="0.25">
      <c r="A60" s="62" t="s">
        <v>0</v>
      </c>
      <c r="B60" s="62" t="s">
        <v>12</v>
      </c>
      <c r="C60" s="62" t="s">
        <v>17</v>
      </c>
      <c r="D60" s="62" t="s">
        <v>19</v>
      </c>
      <c r="E60" s="91" t="s">
        <v>161</v>
      </c>
      <c r="F60" s="62" t="s">
        <v>3</v>
      </c>
      <c r="G60" s="92" t="s">
        <v>13</v>
      </c>
    </row>
    <row r="61" spans="1:7" ht="15.5" customHeight="1" x14ac:dyDescent="0.25">
      <c r="A61" s="6" t="s">
        <v>106</v>
      </c>
      <c r="B61" s="96" t="s">
        <v>153</v>
      </c>
      <c r="C61" s="94"/>
      <c r="D61" s="94"/>
      <c r="E61" s="99">
        <v>173.91</v>
      </c>
      <c r="F61" s="94"/>
      <c r="G61" s="43">
        <f>C61*D61*E61</f>
        <v>0</v>
      </c>
    </row>
    <row r="62" spans="1:7" ht="15.5" customHeight="1" x14ac:dyDescent="0.25">
      <c r="A62" s="6" t="s">
        <v>107</v>
      </c>
      <c r="B62" s="96" t="s">
        <v>153</v>
      </c>
      <c r="C62" s="94"/>
      <c r="D62" s="94"/>
      <c r="E62" s="99">
        <v>173.91</v>
      </c>
      <c r="F62" s="94"/>
      <c r="G62" s="43"/>
    </row>
    <row r="63" spans="1:7" ht="16" customHeight="1" x14ac:dyDescent="0.25">
      <c r="A63" s="6" t="s">
        <v>84</v>
      </c>
      <c r="B63" s="96" t="s">
        <v>96</v>
      </c>
      <c r="C63" s="94"/>
      <c r="D63" s="94"/>
      <c r="E63" s="99">
        <v>198.26</v>
      </c>
      <c r="F63" s="94"/>
      <c r="G63" s="43">
        <f>C63*D63*E63</f>
        <v>0</v>
      </c>
    </row>
    <row r="64" spans="1:7" ht="16" customHeight="1" x14ac:dyDescent="0.25">
      <c r="A64" s="6" t="s">
        <v>85</v>
      </c>
      <c r="B64" s="96" t="s">
        <v>96</v>
      </c>
      <c r="C64" s="94"/>
      <c r="D64" s="94"/>
      <c r="E64" s="99">
        <v>198.25</v>
      </c>
      <c r="F64" s="94"/>
      <c r="G64" s="43">
        <f t="shared" ref="G64:G68" si="1">C64*D64*E64</f>
        <v>0</v>
      </c>
    </row>
    <row r="65" spans="1:7" ht="16" customHeight="1" x14ac:dyDescent="0.25">
      <c r="A65" s="6" t="s">
        <v>86</v>
      </c>
      <c r="B65" s="96" t="s">
        <v>96</v>
      </c>
      <c r="C65" s="94"/>
      <c r="D65" s="94"/>
      <c r="E65" s="99">
        <v>198.26</v>
      </c>
      <c r="F65" s="94"/>
      <c r="G65" s="43">
        <f t="shared" si="1"/>
        <v>0</v>
      </c>
    </row>
    <row r="66" spans="1:7" s="24" customFormat="1" ht="16" customHeight="1" x14ac:dyDescent="0.25">
      <c r="A66" s="6" t="s">
        <v>87</v>
      </c>
      <c r="B66" s="96" t="s">
        <v>96</v>
      </c>
      <c r="C66" s="94"/>
      <c r="D66" s="94"/>
      <c r="E66" s="99">
        <v>198.26</v>
      </c>
      <c r="F66" s="94"/>
      <c r="G66" s="43">
        <f t="shared" si="1"/>
        <v>0</v>
      </c>
    </row>
    <row r="67" spans="1:7" s="5" customFormat="1" ht="16" customHeight="1" x14ac:dyDescent="0.25">
      <c r="A67" s="6" t="s">
        <v>88</v>
      </c>
      <c r="B67" s="96" t="s">
        <v>96</v>
      </c>
      <c r="C67" s="94"/>
      <c r="D67" s="94"/>
      <c r="E67" s="99">
        <v>198.26</v>
      </c>
      <c r="F67" s="94"/>
      <c r="G67" s="43">
        <f t="shared" si="1"/>
        <v>0</v>
      </c>
    </row>
    <row r="68" spans="1:7" ht="16" customHeight="1" x14ac:dyDescent="0.25">
      <c r="A68" s="6" t="s">
        <v>89</v>
      </c>
      <c r="B68" s="96" t="s">
        <v>96</v>
      </c>
      <c r="C68" s="94"/>
      <c r="D68" s="94"/>
      <c r="E68" s="99">
        <v>198.26</v>
      </c>
      <c r="F68" s="94"/>
      <c r="G68" s="43">
        <f t="shared" si="1"/>
        <v>0</v>
      </c>
    </row>
    <row r="69" spans="1:7" s="5" customFormat="1" ht="16" customHeight="1" x14ac:dyDescent="0.25">
      <c r="A69" s="6" t="s">
        <v>90</v>
      </c>
      <c r="B69" s="96" t="s">
        <v>97</v>
      </c>
      <c r="C69" s="94"/>
      <c r="D69" s="94"/>
      <c r="E69" s="99">
        <v>234.8</v>
      </c>
      <c r="F69" s="94"/>
      <c r="G69" s="43">
        <f t="shared" ref="G69:G74" si="2">C69*D69*E69</f>
        <v>0</v>
      </c>
    </row>
    <row r="70" spans="1:7" s="5" customFormat="1" x14ac:dyDescent="0.25">
      <c r="A70" s="6" t="s">
        <v>91</v>
      </c>
      <c r="B70" s="96" t="s">
        <v>97</v>
      </c>
      <c r="C70" s="94"/>
      <c r="D70" s="94"/>
      <c r="E70" s="99">
        <v>234.8</v>
      </c>
      <c r="F70" s="94"/>
      <c r="G70" s="43">
        <f t="shared" si="2"/>
        <v>0</v>
      </c>
    </row>
    <row r="71" spans="1:7" s="24" customFormat="1" ht="11.5" x14ac:dyDescent="0.25">
      <c r="A71" s="6" t="s">
        <v>92</v>
      </c>
      <c r="B71" s="96" t="s">
        <v>97</v>
      </c>
      <c r="C71" s="94"/>
      <c r="D71" s="94"/>
      <c r="E71" s="99">
        <v>208.7</v>
      </c>
      <c r="F71" s="94"/>
      <c r="G71" s="43">
        <f t="shared" si="2"/>
        <v>0</v>
      </c>
    </row>
    <row r="72" spans="1:7" s="5" customFormat="1" ht="16" customHeight="1" x14ac:dyDescent="0.25">
      <c r="A72" s="6" t="s">
        <v>93</v>
      </c>
      <c r="B72" s="96" t="s">
        <v>97</v>
      </c>
      <c r="C72" s="94"/>
      <c r="D72" s="94"/>
      <c r="E72" s="99">
        <v>208.7</v>
      </c>
      <c r="F72" s="94"/>
      <c r="G72" s="43">
        <f t="shared" si="2"/>
        <v>0</v>
      </c>
    </row>
    <row r="73" spans="1:7" ht="16" customHeight="1" x14ac:dyDescent="0.25">
      <c r="A73" s="6" t="s">
        <v>94</v>
      </c>
      <c r="B73" s="96" t="s">
        <v>97</v>
      </c>
      <c r="C73" s="94"/>
      <c r="D73" s="94"/>
      <c r="E73" s="99">
        <v>208.7</v>
      </c>
      <c r="F73" s="94"/>
      <c r="G73" s="43">
        <f t="shared" si="2"/>
        <v>0</v>
      </c>
    </row>
    <row r="74" spans="1:7" ht="16" customHeight="1" x14ac:dyDescent="0.25">
      <c r="A74" s="6" t="s">
        <v>95</v>
      </c>
      <c r="B74" s="96" t="s">
        <v>97</v>
      </c>
      <c r="C74" s="94"/>
      <c r="D74" s="94"/>
      <c r="E74" s="99">
        <v>208.7</v>
      </c>
      <c r="F74" s="94"/>
      <c r="G74" s="43">
        <f t="shared" si="2"/>
        <v>0</v>
      </c>
    </row>
    <row r="75" spans="1:7" ht="16" customHeight="1" x14ac:dyDescent="0.25">
      <c r="A75" s="6" t="s">
        <v>98</v>
      </c>
      <c r="B75" s="96" t="s">
        <v>103</v>
      </c>
      <c r="C75" s="94"/>
      <c r="D75" s="94"/>
      <c r="E75" s="97">
        <v>156.52000000000001</v>
      </c>
      <c r="F75" s="94"/>
      <c r="G75" s="43">
        <f>C75*D75*E75</f>
        <v>0</v>
      </c>
    </row>
    <row r="76" spans="1:7" ht="16" customHeight="1" x14ac:dyDescent="0.25">
      <c r="A76" s="6" t="s">
        <v>99</v>
      </c>
      <c r="B76" s="96" t="s">
        <v>103</v>
      </c>
      <c r="C76" s="94"/>
      <c r="D76" s="94"/>
      <c r="E76" s="97">
        <v>156.52000000000001</v>
      </c>
      <c r="F76" s="94"/>
      <c r="G76" s="43">
        <f t="shared" ref="G76:G79" si="3">C76*D76*E76</f>
        <v>0</v>
      </c>
    </row>
    <row r="77" spans="1:7" ht="16" customHeight="1" x14ac:dyDescent="0.25">
      <c r="A77" s="6" t="s">
        <v>100</v>
      </c>
      <c r="B77" s="96" t="s">
        <v>103</v>
      </c>
      <c r="C77" s="94"/>
      <c r="D77" s="94"/>
      <c r="E77" s="97">
        <v>156.52000000000001</v>
      </c>
      <c r="F77" s="94"/>
      <c r="G77" s="43">
        <f t="shared" si="3"/>
        <v>0</v>
      </c>
    </row>
    <row r="78" spans="1:7" ht="16" customHeight="1" x14ac:dyDescent="0.25">
      <c r="A78" s="6" t="s">
        <v>101</v>
      </c>
      <c r="B78" s="96" t="s">
        <v>103</v>
      </c>
      <c r="C78" s="94"/>
      <c r="D78" s="94"/>
      <c r="E78" s="97">
        <v>156.52000000000001</v>
      </c>
      <c r="F78" s="94"/>
      <c r="G78" s="43">
        <f t="shared" si="3"/>
        <v>0</v>
      </c>
    </row>
    <row r="79" spans="1:7" ht="16" customHeight="1" x14ac:dyDescent="0.25">
      <c r="A79" s="6" t="s">
        <v>102</v>
      </c>
      <c r="B79" s="96" t="s">
        <v>103</v>
      </c>
      <c r="C79" s="94"/>
      <c r="D79" s="94"/>
      <c r="E79" s="97">
        <v>156.52000000000001</v>
      </c>
      <c r="F79" s="94"/>
      <c r="G79" s="43">
        <f t="shared" si="3"/>
        <v>0</v>
      </c>
    </row>
    <row r="80" spans="1:7" s="24" customFormat="1" ht="16" customHeight="1" x14ac:dyDescent="0.25">
      <c r="A80" s="6" t="s">
        <v>61</v>
      </c>
      <c r="B80" s="96" t="s">
        <v>20</v>
      </c>
      <c r="C80" s="94"/>
      <c r="D80" s="94"/>
      <c r="E80" s="97">
        <v>584.34</v>
      </c>
      <c r="F80" s="94"/>
      <c r="G80" s="43">
        <f>C80*D80*E80</f>
        <v>0</v>
      </c>
    </row>
    <row r="81" spans="1:7" ht="16" customHeight="1" x14ac:dyDescent="0.25">
      <c r="A81" s="6" t="s">
        <v>62</v>
      </c>
      <c r="B81" s="96" t="s">
        <v>20</v>
      </c>
      <c r="C81" s="94"/>
      <c r="D81" s="94"/>
      <c r="E81" s="97">
        <v>584.42999999999995</v>
      </c>
      <c r="F81" s="94"/>
      <c r="G81" s="43">
        <f>C81*D81*E81</f>
        <v>0</v>
      </c>
    </row>
    <row r="82" spans="1:7" x14ac:dyDescent="0.25">
      <c r="A82" s="24"/>
      <c r="B82" s="24"/>
      <c r="C82" s="56"/>
      <c r="D82" s="56"/>
      <c r="E82" s="44"/>
      <c r="F82" s="24"/>
      <c r="G82" s="44"/>
    </row>
    <row r="83" spans="1:7" s="27" customFormat="1" ht="17" customHeight="1" x14ac:dyDescent="0.25">
      <c r="A83" s="104" t="s">
        <v>144</v>
      </c>
      <c r="B83" s="104"/>
      <c r="C83" s="104"/>
      <c r="D83" s="104"/>
      <c r="E83" s="104"/>
      <c r="F83" s="104"/>
      <c r="G83" s="104"/>
    </row>
    <row r="84" spans="1:7" s="27" customFormat="1" ht="27" customHeight="1" x14ac:dyDescent="0.25">
      <c r="A84" s="62" t="s">
        <v>0</v>
      </c>
      <c r="B84" s="62" t="s">
        <v>12</v>
      </c>
      <c r="C84" s="62" t="s">
        <v>17</v>
      </c>
      <c r="D84" s="62" t="s">
        <v>19</v>
      </c>
      <c r="E84" s="91" t="s">
        <v>161</v>
      </c>
      <c r="F84" s="62" t="s">
        <v>3</v>
      </c>
      <c r="G84" s="92" t="s">
        <v>13</v>
      </c>
    </row>
    <row r="85" spans="1:7" s="101" customFormat="1" ht="16" customHeight="1" x14ac:dyDescent="0.25">
      <c r="A85" s="6" t="s">
        <v>21</v>
      </c>
      <c r="B85" s="4" t="s">
        <v>83</v>
      </c>
      <c r="C85" s="94"/>
      <c r="D85" s="94"/>
      <c r="E85" s="97">
        <v>286.95</v>
      </c>
      <c r="F85" s="94"/>
      <c r="G85" s="100">
        <f>C85*D85*E85</f>
        <v>0</v>
      </c>
    </row>
    <row r="86" spans="1:7" ht="16" customHeight="1" x14ac:dyDescent="0.25">
      <c r="A86" s="6" t="s">
        <v>22</v>
      </c>
      <c r="B86" s="4" t="s">
        <v>83</v>
      </c>
      <c r="C86" s="94"/>
      <c r="D86" s="94"/>
      <c r="E86" s="97">
        <v>286.95</v>
      </c>
      <c r="F86" s="94"/>
      <c r="G86" s="100">
        <f>C86*D86*E86</f>
        <v>0</v>
      </c>
    </row>
    <row r="87" spans="1:7" ht="19.899999999999999" customHeight="1" x14ac:dyDescent="0.25">
      <c r="A87" s="24"/>
      <c r="B87" s="24"/>
      <c r="C87" s="56"/>
      <c r="D87" s="56"/>
      <c r="E87" s="44"/>
      <c r="F87" s="24"/>
      <c r="G87" s="44"/>
    </row>
    <row r="88" spans="1:7" s="27" customFormat="1" ht="17" customHeight="1" x14ac:dyDescent="0.25">
      <c r="A88" s="105" t="s">
        <v>145</v>
      </c>
      <c r="B88" s="105"/>
      <c r="C88" s="105"/>
      <c r="D88" s="105"/>
      <c r="E88" s="105"/>
      <c r="F88" s="105"/>
      <c r="G88" s="105"/>
    </row>
    <row r="89" spans="1:7" ht="27" customHeight="1" x14ac:dyDescent="0.25">
      <c r="A89" s="62" t="s">
        <v>0</v>
      </c>
      <c r="B89" s="62" t="s">
        <v>12</v>
      </c>
      <c r="C89" s="62" t="s">
        <v>17</v>
      </c>
      <c r="D89" s="62" t="s">
        <v>19</v>
      </c>
      <c r="E89" s="91" t="s">
        <v>161</v>
      </c>
      <c r="F89" s="62" t="s">
        <v>3</v>
      </c>
      <c r="G89" s="92" t="s">
        <v>13</v>
      </c>
    </row>
    <row r="90" spans="1:7" ht="16" customHeight="1" x14ac:dyDescent="0.25">
      <c r="A90" s="6" t="s">
        <v>4</v>
      </c>
      <c r="B90" s="4" t="s">
        <v>83</v>
      </c>
      <c r="C90" s="94"/>
      <c r="D90" s="94"/>
      <c r="E90" s="99">
        <v>234.78</v>
      </c>
      <c r="F90" s="94"/>
      <c r="G90" s="43">
        <f>C90*D90*E90</f>
        <v>0</v>
      </c>
    </row>
    <row r="91" spans="1:7" ht="16" customHeight="1" x14ac:dyDescent="0.25">
      <c r="A91" s="6" t="s">
        <v>79</v>
      </c>
      <c r="B91" s="4" t="s">
        <v>83</v>
      </c>
      <c r="C91" s="94"/>
      <c r="D91" s="94"/>
      <c r="E91" s="99">
        <v>234.78</v>
      </c>
      <c r="F91" s="94"/>
      <c r="G91" s="43">
        <f t="shared" ref="G91:G95" si="4">C91*D91*E91</f>
        <v>0</v>
      </c>
    </row>
    <row r="92" spans="1:7" ht="16" customHeight="1" x14ac:dyDescent="0.25">
      <c r="A92" s="6" t="s">
        <v>109</v>
      </c>
      <c r="B92" s="4" t="s">
        <v>83</v>
      </c>
      <c r="C92" s="94"/>
      <c r="D92" s="94"/>
      <c r="E92" s="99">
        <v>234.78</v>
      </c>
      <c r="F92" s="94"/>
      <c r="G92" s="43">
        <f t="shared" ref="G92" si="5">C92*D92*E92</f>
        <v>0</v>
      </c>
    </row>
    <row r="93" spans="1:7" ht="16" customHeight="1" x14ac:dyDescent="0.25">
      <c r="A93" s="6" t="s">
        <v>80</v>
      </c>
      <c r="B93" s="4" t="s">
        <v>83</v>
      </c>
      <c r="C93" s="94"/>
      <c r="D93" s="94"/>
      <c r="E93" s="99">
        <v>260.86</v>
      </c>
      <c r="F93" s="94"/>
      <c r="G93" s="43">
        <f>C93*D93*E93</f>
        <v>0</v>
      </c>
    </row>
    <row r="94" spans="1:7" s="28" customFormat="1" ht="16" customHeight="1" x14ac:dyDescent="0.25">
      <c r="A94" s="6" t="s">
        <v>81</v>
      </c>
      <c r="B94" s="4" t="s">
        <v>83</v>
      </c>
      <c r="C94" s="94"/>
      <c r="D94" s="94"/>
      <c r="E94" s="99">
        <v>234.78</v>
      </c>
      <c r="F94" s="94"/>
      <c r="G94" s="43">
        <f t="shared" si="4"/>
        <v>0</v>
      </c>
    </row>
    <row r="95" spans="1:7" ht="16" customHeight="1" x14ac:dyDescent="0.25">
      <c r="A95" s="6" t="s">
        <v>82</v>
      </c>
      <c r="B95" s="4" t="s">
        <v>83</v>
      </c>
      <c r="C95" s="94"/>
      <c r="D95" s="94"/>
      <c r="E95" s="99">
        <v>234.78</v>
      </c>
      <c r="F95" s="94"/>
      <c r="G95" s="43">
        <f t="shared" si="4"/>
        <v>0</v>
      </c>
    </row>
    <row r="96" spans="1:7" x14ac:dyDescent="0.25">
      <c r="A96" s="24"/>
      <c r="B96" s="24"/>
      <c r="C96" s="56"/>
      <c r="D96" s="56"/>
      <c r="E96" s="44"/>
      <c r="F96" s="24"/>
      <c r="G96" s="44"/>
    </row>
    <row r="97" spans="1:9" ht="17" customHeight="1" x14ac:dyDescent="0.25">
      <c r="A97" s="105" t="s">
        <v>141</v>
      </c>
      <c r="B97" s="105"/>
      <c r="C97" s="105"/>
      <c r="D97" s="105"/>
      <c r="E97" s="105"/>
      <c r="F97" s="105"/>
      <c r="G97" s="105"/>
    </row>
    <row r="98" spans="1:9" ht="27" customHeight="1" x14ac:dyDescent="0.25">
      <c r="A98" s="62" t="s">
        <v>0</v>
      </c>
      <c r="B98" s="62" t="s">
        <v>12</v>
      </c>
      <c r="C98" s="62" t="s">
        <v>17</v>
      </c>
      <c r="D98" s="62" t="s">
        <v>19</v>
      </c>
      <c r="E98" s="91" t="s">
        <v>161</v>
      </c>
      <c r="F98" s="62" t="s">
        <v>3</v>
      </c>
      <c r="G98" s="92" t="s">
        <v>13</v>
      </c>
      <c r="H98" s="62" t="s">
        <v>0</v>
      </c>
      <c r="I98" s="62" t="s">
        <v>12</v>
      </c>
    </row>
    <row r="99" spans="1:9" ht="16" customHeight="1" x14ac:dyDescent="0.25">
      <c r="A99" s="4" t="s">
        <v>104</v>
      </c>
      <c r="B99" s="4" t="s">
        <v>27</v>
      </c>
      <c r="C99" s="94"/>
      <c r="D99" s="94"/>
      <c r="E99" s="97">
        <v>782.6</v>
      </c>
      <c r="F99" s="94"/>
      <c r="G99" s="43">
        <f t="shared" ref="G99:G109" si="6">C99*D99*E99</f>
        <v>0</v>
      </c>
    </row>
    <row r="100" spans="1:9" ht="16" customHeight="1" x14ac:dyDescent="0.25">
      <c r="A100" s="4" t="s">
        <v>105</v>
      </c>
      <c r="B100" s="4" t="s">
        <v>27</v>
      </c>
      <c r="C100" s="94"/>
      <c r="D100" s="94"/>
      <c r="E100" s="97">
        <v>1434.78</v>
      </c>
      <c r="F100" s="94"/>
      <c r="G100" s="43">
        <f t="shared" ref="G100:G101" si="7">C100*D100*E100</f>
        <v>0</v>
      </c>
    </row>
    <row r="101" spans="1:9" ht="16" customHeight="1" x14ac:dyDescent="0.25">
      <c r="A101" s="4" t="s">
        <v>167</v>
      </c>
      <c r="B101" s="4" t="s">
        <v>27</v>
      </c>
      <c r="C101" s="94"/>
      <c r="D101" s="94"/>
      <c r="E101" s="97">
        <v>782.6</v>
      </c>
      <c r="F101" s="94"/>
      <c r="G101" s="43">
        <f t="shared" si="7"/>
        <v>0</v>
      </c>
    </row>
    <row r="102" spans="1:9" ht="16" customHeight="1" x14ac:dyDescent="0.25">
      <c r="A102" s="4" t="s">
        <v>42</v>
      </c>
      <c r="B102" s="6" t="str">
        <f>$B$99</f>
        <v>750ml Bottle</v>
      </c>
      <c r="C102" s="94"/>
      <c r="D102" s="94"/>
      <c r="E102" s="97">
        <v>1043.48</v>
      </c>
      <c r="F102" s="94"/>
      <c r="G102" s="43">
        <f t="shared" si="6"/>
        <v>0</v>
      </c>
    </row>
    <row r="103" spans="1:9" ht="16" customHeight="1" x14ac:dyDescent="0.25">
      <c r="A103" s="4" t="s">
        <v>168</v>
      </c>
      <c r="B103" s="6" t="str">
        <f>$B$99</f>
        <v>750ml Bottle</v>
      </c>
      <c r="C103" s="94"/>
      <c r="D103" s="94"/>
      <c r="E103" s="97">
        <v>1304.25</v>
      </c>
      <c r="F103" s="94"/>
      <c r="G103" s="43">
        <f t="shared" si="6"/>
        <v>0</v>
      </c>
    </row>
    <row r="104" spans="1:9" ht="16" customHeight="1" x14ac:dyDescent="0.25">
      <c r="A104" s="4" t="s">
        <v>23</v>
      </c>
      <c r="B104" s="6" t="str">
        <f>$B$99</f>
        <v>750ml Bottle</v>
      </c>
      <c r="C104" s="94"/>
      <c r="D104" s="94"/>
      <c r="E104" s="97">
        <v>1174</v>
      </c>
      <c r="F104" s="94"/>
      <c r="G104" s="43">
        <f t="shared" si="6"/>
        <v>0</v>
      </c>
    </row>
    <row r="105" spans="1:9" ht="16" customHeight="1" x14ac:dyDescent="0.25">
      <c r="A105" s="4" t="s">
        <v>24</v>
      </c>
      <c r="B105" s="4" t="str">
        <f>$B$99</f>
        <v>750ml Bottle</v>
      </c>
      <c r="C105" s="94"/>
      <c r="D105" s="94"/>
      <c r="E105" s="97">
        <v>782.61</v>
      </c>
      <c r="F105" s="94"/>
      <c r="G105" s="43">
        <f t="shared" si="6"/>
        <v>0</v>
      </c>
    </row>
    <row r="106" spans="1:9" ht="16" customHeight="1" x14ac:dyDescent="0.25">
      <c r="A106" s="4" t="s">
        <v>108</v>
      </c>
      <c r="B106" s="4" t="str">
        <f>$B$99</f>
        <v>750ml Bottle</v>
      </c>
      <c r="C106" s="94"/>
      <c r="D106" s="94"/>
      <c r="E106" s="97">
        <v>834.78</v>
      </c>
      <c r="F106" s="94"/>
      <c r="G106" s="43">
        <f t="shared" ref="G106" si="8">C106*D106*E106</f>
        <v>0</v>
      </c>
    </row>
    <row r="107" spans="1:9" ht="16" customHeight="1" x14ac:dyDescent="0.25">
      <c r="A107" s="4" t="s">
        <v>25</v>
      </c>
      <c r="B107" s="4" t="s">
        <v>27</v>
      </c>
      <c r="C107" s="94"/>
      <c r="D107" s="94"/>
      <c r="E107" s="97">
        <v>1095.6500000000001</v>
      </c>
      <c r="F107" s="94"/>
      <c r="G107" s="43">
        <f t="shared" si="6"/>
        <v>0</v>
      </c>
    </row>
    <row r="108" spans="1:9" ht="16" customHeight="1" x14ac:dyDescent="0.25">
      <c r="A108" s="4" t="s">
        <v>142</v>
      </c>
      <c r="B108" s="4" t="s">
        <v>27</v>
      </c>
      <c r="C108" s="94"/>
      <c r="D108" s="94"/>
      <c r="E108" s="97">
        <v>913.04</v>
      </c>
      <c r="F108" s="94"/>
      <c r="G108" s="43">
        <f t="shared" ref="G108" si="9">C108*D108*E108</f>
        <v>0</v>
      </c>
    </row>
    <row r="109" spans="1:9" ht="16" customHeight="1" x14ac:dyDescent="0.25">
      <c r="A109" s="4" t="s">
        <v>26</v>
      </c>
      <c r="B109" s="4" t="s">
        <v>27</v>
      </c>
      <c r="C109" s="94"/>
      <c r="D109" s="94"/>
      <c r="E109" s="97">
        <v>1043.48</v>
      </c>
      <c r="F109" s="94"/>
      <c r="G109" s="43">
        <f t="shared" si="6"/>
        <v>0</v>
      </c>
    </row>
    <row r="110" spans="1:9" ht="19.899999999999999" customHeight="1" x14ac:dyDescent="0.25">
      <c r="A110" s="28"/>
      <c r="B110" s="28"/>
      <c r="C110" s="65"/>
      <c r="D110" s="65"/>
      <c r="E110" s="46"/>
      <c r="F110" s="28"/>
      <c r="G110" s="46"/>
    </row>
    <row r="111" spans="1:9" ht="17" customHeight="1" x14ac:dyDescent="0.25">
      <c r="A111" s="117" t="s">
        <v>146</v>
      </c>
      <c r="B111" s="117"/>
      <c r="C111" s="117"/>
      <c r="D111" s="117"/>
      <c r="E111" s="117"/>
      <c r="F111" s="117"/>
      <c r="G111" s="117"/>
    </row>
    <row r="112" spans="1:9" ht="27" customHeight="1" x14ac:dyDescent="0.25">
      <c r="A112" s="62" t="s">
        <v>0</v>
      </c>
      <c r="B112" s="62" t="s">
        <v>12</v>
      </c>
      <c r="C112" s="62" t="s">
        <v>17</v>
      </c>
      <c r="D112" s="62" t="s">
        <v>19</v>
      </c>
      <c r="E112" s="91" t="s">
        <v>161</v>
      </c>
      <c r="F112" s="62" t="s">
        <v>3</v>
      </c>
      <c r="G112" s="92" t="s">
        <v>13</v>
      </c>
    </row>
    <row r="113" spans="1:7" ht="16" customHeight="1" x14ac:dyDescent="0.25">
      <c r="A113" s="4" t="s">
        <v>110</v>
      </c>
      <c r="B113" s="4" t="s">
        <v>1</v>
      </c>
      <c r="C113" s="94"/>
      <c r="D113" s="94"/>
      <c r="E113" s="97">
        <v>408.7</v>
      </c>
      <c r="F113" s="94"/>
      <c r="G113" s="43">
        <f>C113*D113*E113</f>
        <v>0</v>
      </c>
    </row>
    <row r="114" spans="1:7" ht="16" customHeight="1" x14ac:dyDescent="0.25">
      <c r="A114" s="4" t="s">
        <v>111</v>
      </c>
      <c r="B114" s="4" t="s">
        <v>1</v>
      </c>
      <c r="C114" s="94"/>
      <c r="D114" s="94"/>
      <c r="E114" s="97">
        <v>408.7</v>
      </c>
      <c r="F114" s="94"/>
      <c r="G114" s="43">
        <f t="shared" ref="G114:G115" si="10">C114*D114*E114</f>
        <v>0</v>
      </c>
    </row>
    <row r="115" spans="1:7" ht="16" customHeight="1" x14ac:dyDescent="0.25">
      <c r="A115" s="4" t="s">
        <v>112</v>
      </c>
      <c r="B115" s="4" t="s">
        <v>1</v>
      </c>
      <c r="C115" s="94"/>
      <c r="D115" s="94"/>
      <c r="E115" s="97">
        <v>2173.91</v>
      </c>
      <c r="F115" s="94"/>
      <c r="G115" s="43">
        <f t="shared" si="10"/>
        <v>0</v>
      </c>
    </row>
    <row r="116" spans="1:7" ht="16" customHeight="1" x14ac:dyDescent="0.25">
      <c r="A116" s="4" t="s">
        <v>113</v>
      </c>
      <c r="B116" s="4" t="s">
        <v>1</v>
      </c>
      <c r="C116" s="94"/>
      <c r="D116" s="94"/>
      <c r="E116" s="97">
        <v>2173.91</v>
      </c>
      <c r="F116" s="94"/>
      <c r="G116" s="43">
        <f>C116*D116*E116</f>
        <v>0</v>
      </c>
    </row>
    <row r="117" spans="1:7" ht="16" customHeight="1" x14ac:dyDescent="0.25">
      <c r="C117" s="1"/>
      <c r="D117" s="1"/>
      <c r="E117" s="1"/>
      <c r="G117" s="1"/>
    </row>
    <row r="118" spans="1:7" ht="19.899999999999999" customHeight="1" x14ac:dyDescent="0.25">
      <c r="A118" s="106" t="s">
        <v>147</v>
      </c>
      <c r="B118" s="106"/>
      <c r="C118" s="106"/>
      <c r="D118" s="106"/>
      <c r="E118" s="106"/>
      <c r="F118" s="106"/>
      <c r="G118" s="106"/>
    </row>
    <row r="119" spans="1:7" ht="16" customHeight="1" x14ac:dyDescent="0.25">
      <c r="A119" s="4" t="s">
        <v>114</v>
      </c>
      <c r="B119" s="4" t="s">
        <v>1</v>
      </c>
      <c r="C119" s="94"/>
      <c r="D119" s="94"/>
      <c r="E119" s="97">
        <v>213.04</v>
      </c>
      <c r="F119" s="94"/>
      <c r="G119" s="43">
        <f>C119*D119*E119</f>
        <v>0</v>
      </c>
    </row>
    <row r="120" spans="1:7" ht="16" customHeight="1" x14ac:dyDescent="0.25">
      <c r="A120" s="4" t="s">
        <v>115</v>
      </c>
      <c r="B120" s="4" t="s">
        <v>1</v>
      </c>
      <c r="C120" s="94"/>
      <c r="D120" s="94"/>
      <c r="E120" s="97">
        <v>265.22000000000003</v>
      </c>
      <c r="F120" s="94"/>
      <c r="G120" s="43">
        <f t="shared" ref="G120:G126" si="11">C120*D120*E120</f>
        <v>0</v>
      </c>
    </row>
    <row r="121" spans="1:7" ht="16" customHeight="1" x14ac:dyDescent="0.25">
      <c r="A121" s="4" t="s">
        <v>117</v>
      </c>
      <c r="B121" s="4" t="s">
        <v>1</v>
      </c>
      <c r="C121" s="94"/>
      <c r="D121" s="94"/>
      <c r="E121" s="97">
        <v>264.35000000000002</v>
      </c>
      <c r="F121" s="94"/>
      <c r="G121" s="43">
        <f t="shared" si="11"/>
        <v>0</v>
      </c>
    </row>
    <row r="122" spans="1:7" s="28" customFormat="1" ht="16" customHeight="1" x14ac:dyDescent="0.25">
      <c r="A122" s="4" t="s">
        <v>116</v>
      </c>
      <c r="B122" s="4" t="s">
        <v>1</v>
      </c>
      <c r="C122" s="94"/>
      <c r="D122" s="94"/>
      <c r="E122" s="97">
        <v>213.04</v>
      </c>
      <c r="F122" s="94"/>
      <c r="G122" s="43">
        <f t="shared" si="11"/>
        <v>0</v>
      </c>
    </row>
    <row r="123" spans="1:7" ht="16" customHeight="1" x14ac:dyDescent="0.25">
      <c r="A123" s="4" t="s">
        <v>118</v>
      </c>
      <c r="B123" s="4" t="s">
        <v>1</v>
      </c>
      <c r="C123" s="94"/>
      <c r="D123" s="94"/>
      <c r="E123" s="97">
        <v>308.7</v>
      </c>
      <c r="F123" s="94"/>
      <c r="G123" s="43">
        <f t="shared" si="11"/>
        <v>0</v>
      </c>
    </row>
    <row r="124" spans="1:7" ht="16" customHeight="1" x14ac:dyDescent="0.25">
      <c r="A124" s="4" t="s">
        <v>169</v>
      </c>
      <c r="B124" s="4" t="s">
        <v>1</v>
      </c>
      <c r="C124" s="94"/>
      <c r="D124" s="94"/>
      <c r="E124" s="97">
        <v>213.04</v>
      </c>
      <c r="F124" s="94"/>
      <c r="G124" s="43">
        <f t="shared" si="11"/>
        <v>0</v>
      </c>
    </row>
    <row r="125" spans="1:7" ht="16" customHeight="1" x14ac:dyDescent="0.25">
      <c r="A125" s="4" t="s">
        <v>143</v>
      </c>
      <c r="B125" s="4" t="s">
        <v>1</v>
      </c>
      <c r="C125" s="94"/>
      <c r="D125" s="94"/>
      <c r="E125" s="97">
        <v>330.43</v>
      </c>
      <c r="F125" s="94"/>
      <c r="G125" s="43">
        <f t="shared" si="11"/>
        <v>0</v>
      </c>
    </row>
    <row r="126" spans="1:7" ht="16" customHeight="1" x14ac:dyDescent="0.25">
      <c r="A126" s="4" t="s">
        <v>170</v>
      </c>
      <c r="B126" s="4" t="s">
        <v>1</v>
      </c>
      <c r="C126" s="94"/>
      <c r="D126" s="94"/>
      <c r="E126" s="97">
        <v>227</v>
      </c>
      <c r="F126" s="94"/>
      <c r="G126" s="43">
        <f t="shared" si="11"/>
        <v>0</v>
      </c>
    </row>
    <row r="127" spans="1:7" ht="16" customHeight="1" x14ac:dyDescent="0.25">
      <c r="A127" s="4" t="s">
        <v>119</v>
      </c>
      <c r="B127" s="4" t="s">
        <v>1</v>
      </c>
      <c r="C127" s="94"/>
      <c r="D127" s="94"/>
      <c r="E127" s="97">
        <v>295.64999999999998</v>
      </c>
      <c r="F127" s="94"/>
      <c r="G127" s="43">
        <f>C127*D127*E127</f>
        <v>0</v>
      </c>
    </row>
    <row r="128" spans="1:7" ht="16" customHeight="1" x14ac:dyDescent="0.25">
      <c r="C128" s="1"/>
      <c r="D128" s="1"/>
      <c r="E128" s="1"/>
      <c r="G128" s="1"/>
    </row>
    <row r="129" spans="1:7" ht="17" customHeight="1" x14ac:dyDescent="0.25">
      <c r="A129" s="106" t="s">
        <v>148</v>
      </c>
      <c r="B129" s="106"/>
      <c r="C129" s="106"/>
      <c r="D129" s="106"/>
      <c r="E129" s="106"/>
      <c r="F129" s="106"/>
      <c r="G129" s="106"/>
    </row>
    <row r="130" spans="1:7" ht="16" customHeight="1" x14ac:dyDescent="0.25">
      <c r="A130" s="4" t="s">
        <v>171</v>
      </c>
      <c r="B130" s="4" t="s">
        <v>1</v>
      </c>
      <c r="C130" s="94"/>
      <c r="D130" s="94"/>
      <c r="E130" s="97">
        <v>217.4</v>
      </c>
      <c r="F130" s="94"/>
      <c r="G130" s="43">
        <f t="shared" ref="G130" si="12">C130*D130*E130</f>
        <v>0</v>
      </c>
    </row>
    <row r="131" spans="1:7" ht="16" customHeight="1" x14ac:dyDescent="0.25">
      <c r="A131" s="4" t="s">
        <v>120</v>
      </c>
      <c r="B131" s="4" t="s">
        <v>1</v>
      </c>
      <c r="C131" s="94"/>
      <c r="D131" s="94"/>
      <c r="E131" s="97">
        <v>430.43</v>
      </c>
      <c r="F131" s="94"/>
      <c r="G131" s="43">
        <f t="shared" ref="G131:G138" si="13">C131*D131*E131</f>
        <v>0</v>
      </c>
    </row>
    <row r="132" spans="1:7" ht="16" customHeight="1" x14ac:dyDescent="0.25">
      <c r="A132" s="4" t="s">
        <v>121</v>
      </c>
      <c r="B132" s="4" t="s">
        <v>1</v>
      </c>
      <c r="C132" s="94"/>
      <c r="D132" s="94"/>
      <c r="E132" s="97">
        <v>278.26</v>
      </c>
      <c r="F132" s="94"/>
      <c r="G132" s="43">
        <f t="shared" si="13"/>
        <v>0</v>
      </c>
    </row>
    <row r="133" spans="1:7" s="28" customFormat="1" ht="16" customHeight="1" x14ac:dyDescent="0.25">
      <c r="A133" s="4" t="s">
        <v>172</v>
      </c>
      <c r="B133" s="4" t="s">
        <v>1</v>
      </c>
      <c r="C133" s="94"/>
      <c r="D133" s="94"/>
      <c r="E133" s="97">
        <v>217.39</v>
      </c>
      <c r="F133" s="94"/>
      <c r="G133" s="43">
        <f t="shared" si="13"/>
        <v>0</v>
      </c>
    </row>
    <row r="134" spans="1:7" ht="16" customHeight="1" x14ac:dyDescent="0.25">
      <c r="A134" s="4" t="s">
        <v>122</v>
      </c>
      <c r="B134" s="4" t="s">
        <v>1</v>
      </c>
      <c r="C134" s="94"/>
      <c r="D134" s="94"/>
      <c r="E134" s="97">
        <v>278.26</v>
      </c>
      <c r="F134" s="94"/>
      <c r="G134" s="43">
        <f t="shared" si="13"/>
        <v>0</v>
      </c>
    </row>
    <row r="135" spans="1:7" ht="16" customHeight="1" x14ac:dyDescent="0.25">
      <c r="A135" s="4" t="s">
        <v>173</v>
      </c>
      <c r="B135" s="4" t="s">
        <v>1</v>
      </c>
      <c r="C135" s="94"/>
      <c r="D135" s="94"/>
      <c r="E135" s="97">
        <v>217.39</v>
      </c>
      <c r="F135" s="94"/>
      <c r="G135" s="43">
        <f t="shared" si="13"/>
        <v>0</v>
      </c>
    </row>
    <row r="136" spans="1:7" ht="16" customHeight="1" x14ac:dyDescent="0.25">
      <c r="A136" s="4" t="s">
        <v>123</v>
      </c>
      <c r="B136" s="4" t="s">
        <v>1</v>
      </c>
      <c r="C136" s="94"/>
      <c r="D136" s="94"/>
      <c r="E136" s="97">
        <v>332.17</v>
      </c>
      <c r="F136" s="94"/>
      <c r="G136" s="43">
        <f t="shared" si="13"/>
        <v>0</v>
      </c>
    </row>
    <row r="137" spans="1:7" ht="16" customHeight="1" x14ac:dyDescent="0.25">
      <c r="A137" s="4" t="s">
        <v>124</v>
      </c>
      <c r="B137" s="4" t="s">
        <v>1</v>
      </c>
      <c r="C137" s="94"/>
      <c r="D137" s="94"/>
      <c r="E137" s="97">
        <v>213.94</v>
      </c>
      <c r="F137" s="94"/>
      <c r="G137" s="43">
        <f t="shared" si="13"/>
        <v>0</v>
      </c>
    </row>
    <row r="138" spans="1:7" ht="16" customHeight="1" x14ac:dyDescent="0.25">
      <c r="A138" s="4" t="s">
        <v>125</v>
      </c>
      <c r="B138" s="4" t="s">
        <v>1</v>
      </c>
      <c r="C138" s="94"/>
      <c r="D138" s="94"/>
      <c r="E138" s="97">
        <v>304.33999999999997</v>
      </c>
      <c r="F138" s="94"/>
      <c r="G138" s="43">
        <f t="shared" si="13"/>
        <v>0</v>
      </c>
    </row>
    <row r="139" spans="1:7" ht="19.149999999999999" customHeight="1" x14ac:dyDescent="0.25">
      <c r="A139" s="28"/>
      <c r="B139" s="28"/>
      <c r="C139" s="65"/>
      <c r="D139" s="65"/>
      <c r="E139" s="46"/>
      <c r="F139" s="28"/>
      <c r="G139" s="46"/>
    </row>
    <row r="140" spans="1:7" ht="17" customHeight="1" x14ac:dyDescent="0.25">
      <c r="A140" s="22" t="s">
        <v>138</v>
      </c>
      <c r="B140" s="22"/>
      <c r="C140" s="61"/>
      <c r="D140" s="61"/>
      <c r="E140" s="42"/>
      <c r="F140" s="22"/>
      <c r="G140" s="42"/>
    </row>
    <row r="141" spans="1:7" ht="27" customHeight="1" x14ac:dyDescent="0.25">
      <c r="A141" s="62" t="s">
        <v>0</v>
      </c>
      <c r="B141" s="62" t="s">
        <v>12</v>
      </c>
      <c r="C141" s="62" t="s">
        <v>17</v>
      </c>
      <c r="D141" s="62" t="s">
        <v>19</v>
      </c>
      <c r="E141" s="91" t="s">
        <v>161</v>
      </c>
      <c r="F141" s="62" t="s">
        <v>3</v>
      </c>
      <c r="G141" s="92" t="s">
        <v>13</v>
      </c>
    </row>
    <row r="142" spans="1:7" ht="16" customHeight="1" x14ac:dyDescent="0.25">
      <c r="A142" s="4" t="s">
        <v>28</v>
      </c>
      <c r="B142" s="4" t="s">
        <v>41</v>
      </c>
      <c r="C142" s="93"/>
      <c r="D142" s="93"/>
      <c r="E142" s="81">
        <v>1000</v>
      </c>
      <c r="F142" s="93"/>
      <c r="G142" s="43">
        <f>C142*D142*E142</f>
        <v>0</v>
      </c>
    </row>
    <row r="143" spans="1:7" ht="16" customHeight="1" x14ac:dyDescent="0.25">
      <c r="A143" s="4" t="s">
        <v>140</v>
      </c>
      <c r="B143" s="4" t="s">
        <v>41</v>
      </c>
      <c r="C143" s="93"/>
      <c r="D143" s="93"/>
      <c r="E143" s="81">
        <v>2000</v>
      </c>
      <c r="F143" s="93"/>
      <c r="G143" s="43">
        <f t="shared" ref="G143:G144" si="14">C143*D143*E143</f>
        <v>0</v>
      </c>
    </row>
    <row r="144" spans="1:7" s="36" customFormat="1" ht="16" customHeight="1" x14ac:dyDescent="0.25">
      <c r="A144" s="4" t="s">
        <v>139</v>
      </c>
      <c r="B144" s="4" t="s">
        <v>41</v>
      </c>
      <c r="C144" s="93"/>
      <c r="D144" s="93"/>
      <c r="E144" s="81">
        <v>2000</v>
      </c>
      <c r="F144" s="93"/>
      <c r="G144" s="43">
        <f t="shared" si="14"/>
        <v>0</v>
      </c>
    </row>
    <row r="145" spans="1:9" ht="16" customHeight="1" x14ac:dyDescent="0.25">
      <c r="A145" s="4" t="s">
        <v>174</v>
      </c>
      <c r="B145" s="4" t="s">
        <v>40</v>
      </c>
      <c r="C145" s="93"/>
      <c r="D145" s="93"/>
      <c r="E145" s="81">
        <v>174</v>
      </c>
      <c r="F145" s="93"/>
      <c r="G145" s="43">
        <f>C145*D145*E145</f>
        <v>0</v>
      </c>
    </row>
    <row r="146" spans="1:9" ht="16" customHeight="1" x14ac:dyDescent="0.25">
      <c r="A146" s="4" t="s">
        <v>29</v>
      </c>
      <c r="B146" s="4" t="s">
        <v>41</v>
      </c>
      <c r="C146" s="93"/>
      <c r="D146" s="93"/>
      <c r="E146" s="81">
        <v>270</v>
      </c>
      <c r="F146" s="93"/>
      <c r="G146" s="43">
        <f>C146*D146*E146</f>
        <v>0</v>
      </c>
    </row>
    <row r="147" spans="1:9" ht="16" customHeight="1" x14ac:dyDescent="0.25">
      <c r="A147" s="4" t="s">
        <v>175</v>
      </c>
      <c r="B147" s="4" t="s">
        <v>41</v>
      </c>
      <c r="C147" s="93"/>
      <c r="D147" s="93"/>
      <c r="E147" s="81">
        <v>1000</v>
      </c>
      <c r="F147" s="93"/>
      <c r="G147" s="43">
        <f>C147*D147*E147</f>
        <v>0</v>
      </c>
    </row>
    <row r="148" spans="1:9" ht="16" customHeight="1" x14ac:dyDescent="0.25">
      <c r="A148" s="4" t="s">
        <v>7</v>
      </c>
      <c r="B148" s="4" t="s">
        <v>78</v>
      </c>
      <c r="C148" s="93"/>
      <c r="D148" s="93"/>
      <c r="E148" s="81">
        <v>45</v>
      </c>
      <c r="F148" s="93"/>
      <c r="G148" s="43">
        <f>C148*D148*E148</f>
        <v>0</v>
      </c>
    </row>
    <row r="149" spans="1:9" ht="12" customHeight="1" x14ac:dyDescent="0.25">
      <c r="A149" s="28"/>
      <c r="B149" s="28"/>
      <c r="C149" s="65"/>
      <c r="D149" s="65"/>
      <c r="E149" s="46"/>
      <c r="F149" s="28"/>
      <c r="G149" s="46"/>
    </row>
    <row r="150" spans="1:9" ht="17" customHeight="1" x14ac:dyDescent="0.25">
      <c r="A150" s="22" t="s">
        <v>178</v>
      </c>
      <c r="B150" s="22"/>
      <c r="C150" s="61"/>
      <c r="D150" s="61"/>
      <c r="E150" s="42"/>
      <c r="F150" s="22"/>
      <c r="G150" s="42"/>
    </row>
    <row r="151" spans="1:9" ht="27" customHeight="1" x14ac:dyDescent="0.25">
      <c r="A151" s="62" t="s">
        <v>0</v>
      </c>
      <c r="B151" s="62" t="s">
        <v>12</v>
      </c>
      <c r="C151" s="62" t="s">
        <v>17</v>
      </c>
      <c r="D151" s="62" t="s">
        <v>77</v>
      </c>
      <c r="E151" s="91" t="s">
        <v>161</v>
      </c>
      <c r="F151" s="62" t="s">
        <v>3</v>
      </c>
      <c r="G151" s="92" t="s">
        <v>13</v>
      </c>
      <c r="H151" s="31"/>
      <c r="I151" s="31"/>
    </row>
    <row r="152" spans="1:9" ht="16" customHeight="1" x14ac:dyDescent="0.25">
      <c r="A152" s="14" t="s">
        <v>75</v>
      </c>
      <c r="B152" s="6" t="s">
        <v>44</v>
      </c>
      <c r="C152" s="94"/>
      <c r="D152" s="94"/>
      <c r="E152" s="81">
        <v>95</v>
      </c>
      <c r="F152" s="95"/>
      <c r="G152" s="43">
        <f>C152*D152*E152</f>
        <v>0</v>
      </c>
    </row>
    <row r="153" spans="1:9" ht="16" customHeight="1" x14ac:dyDescent="0.25">
      <c r="A153" s="14" t="s">
        <v>176</v>
      </c>
      <c r="B153" s="6" t="s">
        <v>44</v>
      </c>
      <c r="C153" s="94"/>
      <c r="D153" s="94"/>
      <c r="E153" s="81">
        <v>95</v>
      </c>
      <c r="F153" s="95"/>
      <c r="G153" s="43">
        <f>C153*D153*E153</f>
        <v>0</v>
      </c>
    </row>
    <row r="154" spans="1:9" ht="16" customHeight="1" x14ac:dyDescent="0.25">
      <c r="A154" s="14" t="s">
        <v>177</v>
      </c>
      <c r="B154" s="6" t="s">
        <v>44</v>
      </c>
      <c r="C154" s="94"/>
      <c r="D154" s="94"/>
      <c r="E154" s="81">
        <v>95</v>
      </c>
      <c r="F154" s="95"/>
      <c r="G154" s="43">
        <f>C154*D154*E154</f>
        <v>0</v>
      </c>
    </row>
    <row r="155" spans="1:9" ht="19.899999999999999" customHeight="1" x14ac:dyDescent="0.25">
      <c r="A155" s="23"/>
      <c r="B155" s="23"/>
      <c r="C155" s="63"/>
      <c r="D155" s="63"/>
      <c r="E155" s="47"/>
      <c r="F155" s="23"/>
      <c r="G155" s="54"/>
    </row>
    <row r="156" spans="1:9" ht="16.149999999999999" customHeight="1" x14ac:dyDescent="0.25">
      <c r="A156" s="29" t="s">
        <v>34</v>
      </c>
      <c r="B156" s="29"/>
      <c r="C156" s="66"/>
      <c r="D156" s="66"/>
      <c r="E156" s="48"/>
      <c r="F156" s="33" t="s">
        <v>30</v>
      </c>
      <c r="G156" s="70">
        <f>SUM(G37:G42,G46:G49,G53:G57,G61:G81,G85:G86,G90:G95,G99:G109,G113:G138,G142:G148,G152:G154)</f>
        <v>0</v>
      </c>
    </row>
    <row r="157" spans="1:9" ht="40.15" customHeight="1" x14ac:dyDescent="0.25">
      <c r="A157" s="29"/>
      <c r="B157" s="29"/>
      <c r="C157" s="66"/>
      <c r="D157" s="66"/>
      <c r="E157" s="48"/>
      <c r="F157" s="33" t="s">
        <v>31</v>
      </c>
      <c r="G157" s="71">
        <f>G156*(G161*20%)</f>
        <v>0</v>
      </c>
    </row>
    <row r="158" spans="1:9" ht="28.9" customHeight="1" x14ac:dyDescent="0.25">
      <c r="A158" s="13"/>
      <c r="B158" s="13"/>
      <c r="C158" s="65"/>
      <c r="D158" s="65"/>
      <c r="E158" s="39"/>
      <c r="F158" s="14" t="s">
        <v>63</v>
      </c>
      <c r="G158" s="70">
        <f>SUM(G156:G157)</f>
        <v>0</v>
      </c>
    </row>
    <row r="159" spans="1:9" ht="17.649999999999999" customHeight="1" x14ac:dyDescent="0.25">
      <c r="A159" s="13"/>
      <c r="B159" s="13"/>
      <c r="C159" s="65"/>
      <c r="D159" s="65"/>
      <c r="E159" s="39"/>
      <c r="F159" s="33" t="s">
        <v>32</v>
      </c>
      <c r="G159" s="70">
        <f>G160-G158</f>
        <v>0</v>
      </c>
    </row>
    <row r="160" spans="1:9" ht="28.9" customHeight="1" x14ac:dyDescent="0.25">
      <c r="A160" s="13"/>
      <c r="B160" s="13"/>
      <c r="C160" s="65"/>
      <c r="D160" s="65"/>
      <c r="E160" s="39"/>
      <c r="F160" s="33" t="s">
        <v>33</v>
      </c>
      <c r="G160" s="70">
        <f>G158*1.15</f>
        <v>0</v>
      </c>
    </row>
    <row r="161" spans="1:7" ht="16.899999999999999" customHeight="1" x14ac:dyDescent="0.25">
      <c r="A161" s="34" t="s">
        <v>47</v>
      </c>
      <c r="B161" s="34"/>
      <c r="C161" s="65"/>
      <c r="D161" s="65"/>
      <c r="E161" s="49"/>
      <c r="F161" s="35"/>
      <c r="G161" s="55">
        <v>0</v>
      </c>
    </row>
    <row r="162" spans="1:7" ht="17.649999999999999" customHeight="1" x14ac:dyDescent="0.3">
      <c r="A162" s="3"/>
      <c r="B162" s="3"/>
      <c r="C162" s="60"/>
      <c r="D162" s="60"/>
      <c r="E162" s="41"/>
      <c r="F162" s="3"/>
      <c r="G162" s="41"/>
    </row>
    <row r="163" spans="1:7" ht="18.399999999999999" customHeight="1" x14ac:dyDescent="0.3">
      <c r="A163" s="28" t="s">
        <v>35</v>
      </c>
      <c r="B163" s="30"/>
      <c r="C163" s="60"/>
      <c r="D163" s="60"/>
      <c r="E163" s="41"/>
      <c r="F163" s="3"/>
      <c r="G163" s="41"/>
    </row>
    <row r="164" spans="1:7" ht="24" customHeight="1" x14ac:dyDescent="0.3">
      <c r="A164" s="35" t="s">
        <v>162</v>
      </c>
      <c r="B164" s="3"/>
      <c r="C164" s="60"/>
      <c r="D164" s="60"/>
      <c r="E164" s="41"/>
      <c r="F164" s="3"/>
      <c r="G164" s="41"/>
    </row>
    <row r="165" spans="1:7" ht="27.4" customHeight="1" x14ac:dyDescent="0.3">
      <c r="A165" s="28" t="s">
        <v>36</v>
      </c>
      <c r="B165" s="30"/>
      <c r="C165" s="60"/>
      <c r="D165" s="60"/>
      <c r="E165" s="41"/>
      <c r="F165" s="3"/>
      <c r="G165" s="41"/>
    </row>
    <row r="166" spans="1:7" ht="16.5" customHeight="1" x14ac:dyDescent="0.25">
      <c r="A166" s="36" t="s">
        <v>163</v>
      </c>
    </row>
    <row r="167" spans="1:7" ht="49.15" customHeight="1" x14ac:dyDescent="0.3">
      <c r="A167" s="32"/>
      <c r="B167" s="32"/>
      <c r="C167" s="67"/>
      <c r="D167" s="67"/>
      <c r="E167" s="50"/>
      <c r="F167" s="32"/>
      <c r="G167" s="50"/>
    </row>
    <row r="168" spans="1:7" ht="28.9" customHeight="1" x14ac:dyDescent="0.3">
      <c r="A168" s="21"/>
      <c r="B168" s="21"/>
      <c r="C168" s="68"/>
      <c r="D168" s="68"/>
      <c r="E168" s="51"/>
      <c r="F168" s="21"/>
      <c r="G168" s="51"/>
    </row>
    <row r="169" spans="1:7" ht="16.149999999999999" customHeight="1" x14ac:dyDescent="0.3">
      <c r="A169" s="15"/>
      <c r="B169" s="15"/>
      <c r="C169" s="67"/>
      <c r="D169" s="67"/>
      <c r="E169" s="52"/>
      <c r="F169" s="15"/>
      <c r="G169" s="52"/>
    </row>
    <row r="170" spans="1:7" ht="16.149999999999999" customHeight="1" x14ac:dyDescent="0.25"/>
    <row r="171" spans="1:7" ht="16.149999999999999" customHeight="1" x14ac:dyDescent="0.25"/>
    <row r="172" spans="1:7" ht="16.149999999999999" customHeight="1" x14ac:dyDescent="0.25"/>
    <row r="173" spans="1:7" ht="16.149999999999999" customHeight="1" x14ac:dyDescent="0.25"/>
    <row r="174" spans="1:7" ht="14.25" customHeight="1" x14ac:dyDescent="0.25"/>
    <row r="175" spans="1:7" ht="14.25" customHeight="1" x14ac:dyDescent="0.25"/>
    <row r="176" spans="1:7" ht="14.25" customHeight="1" x14ac:dyDescent="0.25"/>
    <row r="177" spans="1:7" ht="14.25" customHeight="1" x14ac:dyDescent="0.3">
      <c r="A177" s="3"/>
      <c r="B177" s="3"/>
    </row>
    <row r="178" spans="1:7" ht="14.25" customHeight="1" x14ac:dyDescent="0.25">
      <c r="A178" s="7"/>
      <c r="B178" s="7"/>
      <c r="C178" s="69"/>
      <c r="D178" s="69"/>
      <c r="E178" s="53"/>
      <c r="F178" s="7"/>
      <c r="G178" s="53"/>
    </row>
    <row r="179" spans="1:7" ht="14.25" customHeight="1" x14ac:dyDescent="0.25">
      <c r="A179" s="8"/>
    </row>
    <row r="180" spans="1:7" ht="14.25" customHeight="1" x14ac:dyDescent="0.25"/>
    <row r="181" spans="1:7" ht="14.25" customHeight="1" x14ac:dyDescent="0.25"/>
    <row r="182" spans="1:7" ht="14.25" customHeight="1" x14ac:dyDescent="0.25"/>
    <row r="183" spans="1:7" ht="14.25" customHeight="1" x14ac:dyDescent="0.25"/>
  </sheetData>
  <mergeCells count="41">
    <mergeCell ref="F8:G8"/>
    <mergeCell ref="F7:G7"/>
    <mergeCell ref="B7:C7"/>
    <mergeCell ref="F11:G11"/>
    <mergeCell ref="F10:G10"/>
    <mergeCell ref="B10:C10"/>
    <mergeCell ref="B8:C8"/>
    <mergeCell ref="B9:C9"/>
    <mergeCell ref="B11:C11"/>
    <mergeCell ref="A129:G129"/>
    <mergeCell ref="A29:G29"/>
    <mergeCell ref="A18:G18"/>
    <mergeCell ref="A19:G19"/>
    <mergeCell ref="A20:G20"/>
    <mergeCell ref="A21:G21"/>
    <mergeCell ref="A111:G111"/>
    <mergeCell ref="A26:G26"/>
    <mergeCell ref="A25:G25"/>
    <mergeCell ref="A27:G27"/>
    <mergeCell ref="A35:G35"/>
    <mergeCell ref="A44:G44"/>
    <mergeCell ref="A30:G30"/>
    <mergeCell ref="A31:G31"/>
    <mergeCell ref="A32:G32"/>
    <mergeCell ref="A59:G59"/>
    <mergeCell ref="A83:G83"/>
    <mergeCell ref="A88:G88"/>
    <mergeCell ref="A97:G97"/>
    <mergeCell ref="A118:G118"/>
    <mergeCell ref="F12:G12"/>
    <mergeCell ref="B14:C14"/>
    <mergeCell ref="A28:G28"/>
    <mergeCell ref="A51:G51"/>
    <mergeCell ref="B15:C15"/>
    <mergeCell ref="B16:C16"/>
    <mergeCell ref="B12:C12"/>
    <mergeCell ref="A22:G22"/>
    <mergeCell ref="F15:G15"/>
    <mergeCell ref="A23:G23"/>
    <mergeCell ref="A24:G24"/>
    <mergeCell ref="A33:G33"/>
  </mergeCells>
  <phoneticPr fontId="6" type="noConversion"/>
  <conditionalFormatting sqref="G157">
    <cfRule type="cellIs" dxfId="0" priority="1" stopIfTrue="1" operator="lessThan">
      <formula>$H$10</formula>
    </cfRule>
  </conditionalFormatting>
  <printOptions horizontalCentered="1"/>
  <pageMargins left="0.23622047244094491" right="0.23622047244094491" top="0.35433070866141736" bottom="0.35433070866141736" header="0.31496062992125984" footer="0.31496062992125984"/>
  <pageSetup paperSize="9" scale="74" fitToHeight="0" orientation="portrait" r:id="rId1"/>
  <headerFooter>
    <oddFooter>&amp;L&amp;1#&amp;"Calibri"&amp;10&amp;K000000This document is classified as: Business General</oddFooter>
  </headerFooter>
  <rowBreaks count="3" manualBreakCount="3">
    <brk id="43" max="6" man="1"/>
    <brk id="81" max="6" man="1"/>
    <brk id="118"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78F7BE5F71F046AC436A280FD1AFCE" ma:contentTypeVersion="18" ma:contentTypeDescription="Create a new document." ma:contentTypeScope="" ma:versionID="eb02afd7c86f7c4b804ec514ba8c8848">
  <xsd:schema xmlns:xsd="http://www.w3.org/2001/XMLSchema" xmlns:xs="http://www.w3.org/2001/XMLSchema" xmlns:p="http://schemas.microsoft.com/office/2006/metadata/properties" xmlns:ns2="69dd4ecd-3f4d-4d03-9cb5-a184eb65d9f0" xmlns:ns3="75033c85-6c8d-4f1e-897b-6a40c2b4a7d1" targetNamespace="http://schemas.microsoft.com/office/2006/metadata/properties" ma:root="true" ma:fieldsID="533809f6a804b596cd5bf1f4b8ecb159" ns2:_="" ns3:_="">
    <xsd:import namespace="69dd4ecd-3f4d-4d03-9cb5-a184eb65d9f0"/>
    <xsd:import namespace="75033c85-6c8d-4f1e-897b-6a40c2b4a7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dd4ecd-3f4d-4d03-9cb5-a184eb65d9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dc0606b-8e5a-4aee-a68c-f4efcab0e83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033c85-6c8d-4f1e-897b-6a40c2b4a7d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8431ff8-2f8d-4e76-b68f-3cdcd721511f}" ma:internalName="TaxCatchAll" ma:showField="CatchAllData" ma:web="75033c85-6c8d-4f1e-897b-6a40c2b4a7d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033c85-6c8d-4f1e-897b-6a40c2b4a7d1" xsi:nil="true"/>
    <lcf76f155ced4ddcb4097134ff3c332f xmlns="69dd4ecd-3f4d-4d03-9cb5-a184eb65d9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190A73-9E23-4EAE-BB70-6B9E3424D06C}"/>
</file>

<file path=customXml/itemProps2.xml><?xml version="1.0" encoding="utf-8"?>
<ds:datastoreItem xmlns:ds="http://schemas.openxmlformats.org/officeDocument/2006/customXml" ds:itemID="{1557C931-4C87-4F95-86CB-88A458354874}"/>
</file>

<file path=customXml/itemProps3.xml><?xml version="1.0" encoding="utf-8"?>
<ds:datastoreItem xmlns:ds="http://schemas.openxmlformats.org/officeDocument/2006/customXml" ds:itemID="{20B2BCB7-DD4F-4D36-9405-3A770CEADC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Beverage Service Order Form</vt:lpstr>
      <vt:lpstr>'Beverage Service 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van Sitters</dc:creator>
  <cp:lastModifiedBy>Lyndel Fillies</cp:lastModifiedBy>
  <cp:lastPrinted>2024-09-27T12:50:32Z</cp:lastPrinted>
  <dcterms:created xsi:type="dcterms:W3CDTF">2015-10-08T07:21:34Z</dcterms:created>
  <dcterms:modified xsi:type="dcterms:W3CDTF">2025-05-05T12:25:39Z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110f55-4cc2-4717-92ab-8b0983adb291_Enabled">
    <vt:lpwstr>true</vt:lpwstr>
  </property>
  <property fmtid="{D5CDD505-2E9C-101B-9397-08002B2CF9AE}" pid="3" name="MSIP_Label_35110f55-4cc2-4717-92ab-8b0983adb291_SetDate">
    <vt:lpwstr>2023-02-27T07:24:57Z</vt:lpwstr>
  </property>
  <property fmtid="{D5CDD505-2E9C-101B-9397-08002B2CF9AE}" pid="4" name="MSIP_Label_35110f55-4cc2-4717-92ab-8b0983adb291_Method">
    <vt:lpwstr>Standard</vt:lpwstr>
  </property>
  <property fmtid="{D5CDD505-2E9C-101B-9397-08002B2CF9AE}" pid="5" name="MSIP_Label_35110f55-4cc2-4717-92ab-8b0983adb291_Name">
    <vt:lpwstr>General</vt:lpwstr>
  </property>
  <property fmtid="{D5CDD505-2E9C-101B-9397-08002B2CF9AE}" pid="6" name="MSIP_Label_35110f55-4cc2-4717-92ab-8b0983adb291_SiteId">
    <vt:lpwstr>e03c85dc-dee1-4596-abbe-0c9d32a6a6f6</vt:lpwstr>
  </property>
  <property fmtid="{D5CDD505-2E9C-101B-9397-08002B2CF9AE}" pid="7" name="MSIP_Label_35110f55-4cc2-4717-92ab-8b0983adb291_ActionId">
    <vt:lpwstr>f46c2a93-c0e9-457c-b298-2d32b7d134de</vt:lpwstr>
  </property>
  <property fmtid="{D5CDD505-2E9C-101B-9397-08002B2CF9AE}" pid="8" name="MSIP_Label_35110f55-4cc2-4717-92ab-8b0983adb291_ContentBits">
    <vt:lpwstr>2</vt:lpwstr>
  </property>
  <property fmtid="{D5CDD505-2E9C-101B-9397-08002B2CF9AE}" pid="9" name="ContentTypeId">
    <vt:lpwstr>0x010100A378F7BE5F71F046AC436A280FD1AFCE</vt:lpwstr>
  </property>
</Properties>
</file>